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19" documentId="13_ncr:1_{F6CB121F-512D-4AA6-A0C1-0FB36C537598}" xr6:coauthVersionLast="47" xr6:coauthVersionMax="47" xr10:uidLastSave="{ECBF1991-77EF-4167-BE1F-A318A975F822}"/>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<sst xmlns="http://schemas.openxmlformats.org/spreadsheetml/2006/main" count="180300" uniqueCount="39133">
  <si>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</si>
  <si>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</si>
  <si>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</si>
  <si>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</si>
  <si>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</si>
  <si>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</si>
  <si>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</si>
  <si>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</si>
  <si>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</si>
  <si>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</si>
  <si>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</si>
  <si>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</si>
  <si>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</si>
  <si>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</si>
  <si>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</si>
  <si>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</si>
  <si>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</si>
  <si>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</si>
  <si>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</si>
  <si>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</si>
  <si>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</si>
  <si>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</si>
  <si>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</si>
  <si>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</si>
  <si>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</si>
  <si>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</si>
  <si>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</si>
  <si>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</si>
  <si>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</si>
  <si>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</si>
  <si>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</si>
  <si>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</si>
  <si>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</si>
  <si>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</si>
  <si>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</si>
  <si>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</si>
  <si>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</si>
  <si>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</si>
  <si>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</si>
  <si>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</si>
  <si>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</si>
  <si>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</si>
  <si>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</si>
  <si>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</si>
  <si>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</si>
  <si>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</si>
  <si>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</si>
  <si>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</si>
  <si>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</si>
  <si>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</si>
  <si>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</si>
  <si>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</si>
  <si>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</si>
  <si>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</si>
  <si>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</si>
  <si>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</si>
  <si>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</si>
  <si>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</si>
  <si>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</si>
  <si>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</si>
  <si>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</si>
  <si>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</si>
  <si>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</si>
  <si>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</si>
  <si>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</si>
  <si>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</si>
  <si>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</si>
  <si>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</si>
  <si>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</si>
  <si>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</si>
  <si>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</si>
  <si>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</si>
  <si>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</si>
  <si>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</si>
  <si>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</si>
  <si>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</si>
  <si>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</si>
  <si>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</si>
  <si>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</si>
  <si>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</si>
  <si>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</si>
  <si>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</si>
  <si>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</si>
  <si>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</si>
  <si>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</si>
  <si>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</si>
  <si>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</si>
  <si>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</si>
  <si>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</si>
  <si>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</si>
  <si>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</si>
  <si>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</si>
  <si>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</si>
  <si>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</si>
  <si>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</si>
  <si>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</si>
  <si>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</si>
  <si>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</si>
  <si>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</si>
  <si>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</si>
  <si>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</si>
  <si>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</si>
  <si>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</si>
  <si>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</si>
  <si>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</si>
  <si>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</si>
  <si>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</si>
  <si>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</si>
  <si>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</si>
  <si>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</si>
  <si>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</si>
  <si>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</si>
  <si>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</si>
  <si>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</si>
  <si>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</si>
  <si>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</si>
  <si>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</si>
  <si>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</si>
  <si>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</si>
  <si>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</si>
  <si>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</si>
  <si>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</si>
  <si>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</si>
  <si>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</si>
  <si>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</si>
  <si>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</si>
  <si>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</si>
  <si>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</si>
  <si>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</si>
  <si>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</si>
  <si>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</si>
  <si>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</si>
  <si>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</si>
  <si>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</si>
  <si>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</si>
  <si>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</si>
  <si>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</si>
  <si>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</si>
  <si>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</si>
  <si>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</si>
  <si>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</si>
  <si>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</si>
  <si>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</si>
  <si>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</si>
  <si>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</si>
  <si>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</si>
  <si>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</si>
  <si>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</si>
  <si>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</si>
  <si>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</si>
  <si>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</si>
  <si>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</si>
  <si>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</si>
  <si>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</si>
  <si>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</si>
  <si>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</si>
  <si>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</si>
  <si>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</si>
  <si>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</si>
  <si>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</si>
  <si>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</si>
  <si>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</si>
  <si>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</si>
  <si>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</si>
  <si>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</si>
  <si>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</si>
  <si>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</si>
  <si>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</si>
  <si>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</si>
  <si>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</si>
  <si>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</si>
  <si>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</si>
  <si>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</si>
  <si>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</si>
  <si>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</si>
  <si>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</si>
  <si>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</si>
  <si>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</si>
  <si>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</si>
  <si>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</si>
  <si>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</si>
  <si>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</si>
  <si>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</si>
  <si>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</si>
  <si>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</si>
  <si>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</si>
  <si>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</si>
  <si>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</si>
  <si>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</si>
  <si>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</si>
  <si>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</si>
  <si>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</si>
  <si>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</si>
  <si>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</si>
  <si>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</si>
  <si>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</si>
  <si>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</si>
  <si>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</si>
  <si>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</si>
  <si>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</si>
  <si>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</si>
  <si>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</si>
  <si>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</si>
  <si>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</si>
  <si>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</si>
  <si>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</si>
  <si>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</si>
  <si>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</si>
  <si>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</si>
  <si>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</si>
  <si>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</si>
  <si>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</si>
  <si>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</si>
  <si>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</si>
  <si>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</si>
  <si>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</si>
  <si>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</si>
  <si>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</si>
  <si>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</si>
  <si>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</si>
  <si>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</si>
  <si>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</si>
  <si>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</si>
  <si>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</si>
  <si>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</si>
  <si>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</si>
  <si>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</si>
  <si>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</si>
  <si>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</si>
  <si>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</si>
  <si>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</si>
  <si>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</si>
  <si>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</si>
  <si>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</si>
  <si>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</si>
  <si>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</si>
  <si>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</si>
  <si>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</si>
  <si>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</si>
  <si>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</si>
  <si>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</si>
  <si>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</si>
  <si>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</si>
  <si>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</si>
  <si>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</si>
  <si>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</si>
  <si>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</si>
  <si>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</si>
  <si>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</si>
  <si>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</si>
  <si>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</si>
  <si>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</si>
  <si>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</si>
  <si>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</si>
  <si>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</si>
  <si>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</si>
  <si>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</si>
  <si>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</si>
  <si>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</si>
  <si>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</si>
  <si>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</si>
  <si>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</si>
  <si>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</si>
  <si>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</si>
  <si>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</si>
  <si>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</si>
  <si>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</si>
  <si>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</si>
  <si>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</si>
  <si>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</si>
  <si>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</si>
  <si>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</si>
  <si>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</si>
  <si>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</si>
  <si>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</si>
  <si>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</si>
  <si>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</si>
  <si>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</si>
  <si>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</si>
  <si>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</si>
  <si>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</si>
  <si>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</si>
  <si>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</si>
  <si>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</si>
  <si>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</si>
  <si>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</si>
  <si>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</si>
  <si>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</si>
  <si>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</si>
  <si>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</si>
  <si>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</si>
  <si>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</si>
  <si>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</si>
  <si>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</si>
  <si>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</si>
  <si>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</si>
  <si>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</si>
  <si>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</si>
  <si>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</si>
  <si>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</si>
  <si>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</si>
  <si>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</si>
  <si>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</si>
  <si>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</si>
  <si>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</si>
  <si>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</si>
  <si>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</si>
  <si>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</si>
  <si>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</si>
  <si>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</si>
  <si>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</si>
  <si>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</si>
  <si>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</si>
  <si>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</si>
  <si>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</si>
  <si>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</si>
  <si>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</si>
  <si>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</si>
  <si>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</si>
  <si>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</si>
  <si>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</si>
  <si>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</si>
  <si>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</si>
  <si>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</si>
  <si>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</si>
  <si>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</si>
  <si>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</si>
  <si>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</si>
  <si>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</si>
  <si>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</si>
  <si>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</si>
  <si>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</si>
  <si>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</si>
  <si>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</si>
  <si>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</si>
  <si>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</si>
  <si>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</si>
  <si>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</si>
  <si>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</si>
  <si>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</si>
  <si>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</si>
  <si>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</si>
  <si>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</si>
  <si>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</si>
  <si>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</si>
  <si>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</si>
  <si>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</si>
  <si>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</si>
  <si>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</si>
  <si>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</si>
  <si>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</si>
  <si>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</si>
  <si>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</si>
  <si>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</si>
  <si>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</si>
  <si>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</si>
  <si>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</si>
  <si>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</si>
  <si>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</si>
  <si>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</si>
  <si>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</si>
  <si>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</si>
  <si>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</si>
  <si>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</si>
  <si>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</si>
  <si>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</si>
  <si>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</si>
  <si>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</si>
  <si>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</si>
  <si>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</si>
  <si>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</si>
  <si>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</si>
  <si>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</si>
  <si>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</si>
  <si>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</si>
  <si>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</si>
  <si>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</si>
  <si>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</si>
  <si>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</si>
  <si>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</si>
  <si>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</si>
  <si>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</si>
  <si>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</si>
  <si>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</si>
  <si>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</si>
  <si>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</si>
  <si>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</si>
  <si>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</si>
  <si>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</si>
  <si>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</si>
  <si>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</si>
  <si>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</si>
  <si>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</si>
  <si>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</si>
  <si>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</si>
  <si>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</si>
  <si>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</si>
  <si>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</si>
  <si>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</si>
  <si>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</si>
  <si>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</si>
  <si>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</si>
  <si>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</si>
  <si>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</si>
  <si>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</si>
  <si>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</si>
  <si>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</si>
  <si>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</si>
  <si>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</si>
  <si>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</si>
  <si>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</si>
  <si>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</si>
  <si>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</si>
  <si>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</si>
  <si>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</si>
  <si>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</si>
  <si>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</si>
  <si>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</si>
  <si>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</si>
  <si>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</si>
  <si>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</si>
  <si>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</si>
  <si>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</si>
  <si>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</si>
  <si>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</si>
  <si>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</si>
  <si>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</si>
  <si>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</si>
  <si>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</si>
  <si>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</si>
  <si>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</si>
  <si>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</si>
  <si>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</si>
  <si>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</si>
  <si>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</si>
  <si>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</si>
  <si>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</si>
  <si>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</si>
  <si>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</si>
  <si>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</si>
  <si>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</si>
  <si>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</si>
  <si>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</si>
  <si>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</si>
  <si>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</si>
  <si>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</si>
  <si>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</si>
  <si>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</si>
  <si>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</si>
  <si>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</si>
  <si>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</si>
  <si>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</si>
  <si>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</si>
  <si>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</si>
  <si>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</si>
  <si>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</si>
  <si>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</si>
  <si>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</si>
  <si>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</si>
  <si>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</si>
  <si>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</si>
  <si>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</si>
  <si>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</si>
  <si>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</si>
  <si>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</si>
  <si>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</si>
  <si>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</si>
  <si>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</si>
  <si>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</si>
  <si>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</si>
  <si>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</si>
  <si>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</si>
  <si>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</si>
  <si>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</si>
  <si>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</si>
  <si>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</si>
  <si>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</si>
  <si>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</si>
  <si>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</si>
  <si>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</si>
  <si>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</si>
  <si>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</si>
  <si>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</si>
  <si>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</si>
  <si>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</si>
  <si>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</si>
  <si>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</si>
  <si>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</si>
  <si>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</si>
  <si>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</si>
  <si>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</si>
  <si>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</si>
  <si>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</si>
  <si>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</si>
  <si>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</si>
  <si>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</si>
  <si>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</si>
  <si>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</si>
  <si>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</si>
  <si>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</si>
  <si>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</si>
  <si>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</si>
  <si>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</si>
  <si>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</si>
  <si>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</si>
  <si>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</si>
  <si>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</si>
  <si>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</si>
  <si>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</si>
  <si>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</si>
  <si>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</si>
  <si>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</si>
  <si>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</si>
  <si>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</si>
  <si>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</si>
  <si>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</si>
  <si>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</si>
  <si>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</si>
  <si>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</si>
  <si>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</si>
  <si>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</si>
  <si>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</si>
  <si>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</si>
  <si>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</si>
  <si>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</si>
  <si>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</si>
  <si>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</si>
  <si>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</si>
  <si>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</si>
  <si>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</si>
  <si>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</si>
  <si>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</si>
  <si>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</si>
  <si>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</si>
  <si>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</si>
  <si>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</si>
  <si>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</si>
  <si>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</si>
  <si>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</si>
  <si>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</si>
  <si>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</si>
  <si>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</si>
  <si>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</si>
  <si>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</si>
  <si>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</si>
  <si>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</si>
  <si>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</si>
  <si>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</si>
  <si>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</si>
  <si>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</si>
  <si>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</si>
  <si>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</si>
  <si>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</si>
  <si>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</si>
  <si>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</si>
  <si>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</si>
  <si>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</si>
  <si>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</si>
  <si>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</si>
  <si>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</si>
  <si>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</si>
  <si>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</si>
  <si>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</si>
  <si>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</si>
  <si>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</si>
  <si>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</si>
  <si>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</si>
  <si>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</si>
  <si>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</si>
  <si>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</si>
  <si>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</si>
  <si>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</si>
  <si>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</si>
  <si>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</si>
  <si>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</si>
  <si>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</si>
  <si>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</si>
  <si>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</si>
  <si>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</si>
  <si>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</si>
  <si>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</si>
  <si>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</si>
  <si>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</si>
  <si>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</si>
  <si>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</si>
  <si>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</si>
  <si>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</si>
  <si>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</si>
  <si>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</si>
  <si>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</si>
  <si>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</si>
  <si>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</si>
  <si>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</si>
  <si>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</si>
  <si>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</si>
  <si>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</si>
  <si>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</si>
  <si>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</si>
  <si>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</si>
  <si>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</si>
  <si>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</si>
  <si>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</si>
  <si>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</si>
  <si>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</si>
  <si>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</si>
  <si>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</si>
  <si>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</si>
  <si>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</si>
  <si>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</si>
  <si>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</si>
  <si>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</si>
  <si>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</si>
  <si>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</si>
  <si>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</si>
  <si>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</si>
  <si>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</si>
  <si>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</si>
  <si>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</si>
  <si>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</si>
  <si>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</si>
  <si>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</si>
  <si>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</si>
  <si>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</si>
  <si>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</si>
  <si>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</si>
  <si>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</si>
  <si>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</si>
  <si>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</si>
  <si>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</si>
  <si>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</si>
  <si>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</si>
  <si>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</si>
  <si>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</si>
  <si>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</si>
  <si>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</si>
  <si>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</si>
  <si>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</si>
  <si>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</si>
  <si>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</si>
  <si>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</si>
  <si>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</si>
  <si>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</si>
  <si>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</si>
  <si>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</si>
  <si>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</si>
  <si>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</si>
  <si>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</si>
  <si>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</si>
  <si>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</si>
  <si>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</si>
  <si>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</si>
  <si>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</si>
  <si>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</si>
  <si>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</si>
  <si>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</si>
  <si>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</si>
  <si>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</si>
  <si>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</si>
  <si>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</si>
  <si>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</si>
  <si>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</si>
  <si>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</si>
  <si>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</si>
  <si>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</si>
  <si>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</si>
  <si>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</si>
  <si>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</si>
  <si>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</si>
  <si>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</si>
  <si>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</si>
  <si>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</si>
  <si>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</si>
  <si>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</si>
  <si>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</si>
  <si>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</si>
  <si>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</si>
  <si>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</si>
  <si>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</si>
  <si>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</si>
  <si>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</si>
  <si>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</si>
  <si>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</si>
  <si>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</si>
  <si>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</si>
  <si>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</si>
  <si>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</si>
  <si>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</si>
  <si>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</si>
  <si>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</si>
  <si>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</si>
  <si>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</si>
  <si>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</si>
  <si>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</si>
  <si>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</si>
  <si>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</si>
  <si>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</si>
  <si>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</si>
  <si>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</si>
  <si>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</si>
  <si>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</si>
  <si>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</si>
  <si>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</si>
  <si>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</si>
  <si>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</si>
  <si>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</si>
  <si>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</si>
  <si>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</si>
  <si>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</si>
  <si>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</si>
  <si>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</si>
  <si>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</si>
  <si>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</si>
  <si>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</si>
  <si>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</si>
  <si>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</si>
  <si>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</si>
  <si>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</si>
  <si>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</si>
  <si>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</si>
  <si>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</si>
  <si>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</si>
  <si>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</si>
  <si>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</si>
  <si>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</si>
  <si>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</si>
  <si>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</si>
  <si>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</si>
  <si>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</si>
  <si>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</si>
  <si>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</si>
  <si>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</si>
  <si>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</si>
  <si>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</si>
  <si>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</si>
  <si>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</si>
  <si>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</si>
  <si>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</si>
  <si>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</si>
  <si>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</si>
  <si>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</si>
  <si>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</si>
  <si>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</si>
  <si>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</si>
  <si>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</si>
  <si>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</si>
  <si>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</si>
  <si>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</si>
  <si>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</si>
  <si>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</si>
  <si>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</si>
  <si>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</si>
  <si>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</si>
  <si>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</si>
  <si>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</si>
  <si>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</si>
  <si>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</si>
  <si>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</si>
  <si>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</si>
  <si>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</si>
  <si>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</si>
  <si>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</si>
  <si>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</si>
  <si>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</si>
  <si>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</si>
  <si>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</si>
  <si>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</si>
  <si>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</si>
  <si>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</si>
  <si>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</si>
  <si>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</si>
  <si>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</si>
  <si>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</si>
  <si>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</si>
  <si>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</si>
  <si>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</si>
  <si>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</si>
  <si>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</si>
  <si>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</si>
  <si>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</si>
  <si>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</si>
  <si>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</si>
  <si>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</si>
  <si>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</si>
  <si>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</si>
  <si>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</si>
  <si>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</si>
  <si>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</si>
  <si>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</si>
  <si>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</si>
  <si>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</si>
  <si>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</si>
  <si>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</si>
  <si>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</si>
  <si>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</si>
  <si>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</si>
  <si>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</si>
  <si>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</si>
  <si>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</si>
  <si>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</si>
  <si>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</si>
  <si>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</si>
  <si>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</si>
  <si>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</si>
  <si>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</si>
  <si>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</si>
  <si>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</si>
  <si>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</si>
  <si>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</si>
  <si>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</si>
  <si>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</si>
  <si>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</si>
  <si>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</si>
  <si>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</si>
  <si>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</si>
  <si>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</si>
  <si>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</si>
  <si>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</si>
  <si>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</si>
  <si>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</si>
  <si>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</si>
  <si>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</si>
  <si>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</si>
  <si>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</si>
  <si>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</si>
  <si>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</si>
  <si>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</si>
  <si>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</si>
  <si>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</si>
  <si>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</si>
  <si>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</si>
  <si>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</si>
  <si>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</si>
  <si>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</si>
  <si>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</si>
  <si>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</si>
  <si>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</si>
  <si>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</si>
  <si>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</si>
  <si>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</si>
  <si>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</si>
  <si>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</si>
  <si>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</si>
  <si>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</si>
  <si>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</si>
  <si>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</si>
  <si>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</si>
  <si>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</si>
  <si>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</si>
  <si>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</si>
  <si>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</si>
  <si>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</si>
  <si>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</si>
  <si>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</si>
  <si>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</si>
  <si>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</si>
  <si>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</si>
  <si>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</si>
  <si>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</si>
  <si>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</si>
  <si>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</si>
  <si>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</si>
  <si>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</si>
  <si>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</si>
  <si>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</si>
  <si>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</si>
  <si>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</si>
  <si>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</si>
  <si>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</si>
  <si>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</si>
  <si>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</si>
  <si>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</si>
  <si>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</si>
  <si>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</si>
  <si>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</si>
  <si>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</si>
  <si>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</si>
  <si>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</si>
  <si>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</si>
  <si>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</si>
  <si>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</si>
  <si>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</si>
  <si>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</si>
  <si>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</si>
  <si>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</si>
  <si>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</si>
  <si>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</si>
  <si>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</si>
  <si>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</si>
  <si>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</si>
  <si>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</si>
  <si>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</si>
  <si>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</si>
  <si>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</si>
  <si>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</si>
  <si>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</si>
  <si>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</si>
  <si>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</si>
  <si>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</si>
  <si>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</si>
  <si>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</si>
  <si>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</si>
  <si>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</si>
  <si>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</si>
  <si>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</si>
  <si>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</si>
  <si>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</si>
  <si>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</si>
  <si>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</si>
  <si>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</si>
  <si>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</si>
  <si>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</si>
  <si>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</si>
  <si>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</si>
  <si>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</si>
  <si>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</si>
  <si>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</si>
  <si>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</si>
  <si>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</si>
  <si>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</si>
  <si>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</si>
  <si>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</si>
  <si>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</si>
  <si>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</si>
  <si>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</si>
  <si>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</si>
  <si>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</si>
  <si>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</si>
  <si>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</si>
  <si>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</si>
  <si>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</si>
  <si>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</si>
  <si>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</si>
  <si>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</si>
  <si>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</si>
  <si>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</si>
  <si>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</si>
  <si>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</si>
  <si>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</si>
  <si>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</si>
  <si>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</si>
  <si>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</si>
  <si>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</si>
  <si>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</si>
  <si>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</si>
  <si>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</si>
  <si>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</si>
  <si>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</si>
  <si>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</si>
  <si>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</si>
  <si>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</si>
  <si>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</si>
  <si>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</si>
  <si>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</si>
  <si>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</si>
  <si>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</si>
  <si>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</si>
  <si>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</si>
  <si>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</si>
  <si>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</si>
  <si>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</si>
  <si>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</si>
  <si>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</si>
  <si>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</si>
  <si>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</si>
  <si>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</si>
  <si>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</si>
  <si>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</si>
  <si>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</si>
  <si>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</si>
  <si>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</si>
  <si>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</si>
  <si>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</si>
  <si>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</si>
  <si>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</si>
  <si>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</si>
  <si>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</si>
  <si>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</si>
  <si>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</si>
  <si>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</si>
  <si>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</si>
  <si>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</si>
  <si>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</si>
  <si>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</si>
  <si>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</si>
  <si>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</si>
  <si>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</si>
  <si>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</si>
  <si>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</si>
  <si>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</si>
  <si>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</si>
  <si>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</si>
  <si>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</si>
  <si>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</si>
  <si>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</si>
  <si>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</si>
  <si>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</si>
  <si>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</si>
  <si>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</si>
  <si>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</si>
  <si>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</si>
  <si>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</si>
  <si>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</si>
  <si>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</si>
  <si>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</si>
  <si>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</si>
  <si>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</si>
  <si>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</si>
  <si>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</si>
  <si>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</si>
  <si>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</si>
  <si>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</si>
  <si>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</si>
  <si>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</si>
  <si>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</si>
  <si>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</si>
  <si>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</si>
  <si>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</si>
  <si>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</si>
  <si>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</si>
  <si>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</si>
  <si>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</si>
  <si>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</si>
  <si>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</si>
  <si>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</si>
  <si>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</si>
  <si>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</si>
  <si>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</si>
  <si>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</si>
  <si>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</si>
  <si>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</si>
  <si>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</si>
  <si>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</si>
  <si>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</si>
  <si>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</si>
  <si>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</si>
  <si>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</si>
  <si>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</si>
  <si>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</si>
  <si>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</si>
  <si>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</si>
  <si>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</si>
  <si>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</si>
  <si>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</si>
  <si>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</si>
  <si>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</si>
  <si>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</si>
  <si>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</si>
  <si>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</si>
  <si>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</si>
  <si>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</si>
  <si>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</si>
  <si>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</si>
  <si>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</si>
  <si>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</si>
  <si>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</si>
  <si>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</si>
  <si>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</si>
  <si>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</si>
  <si>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</si>
  <si>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</si>
  <si>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</si>
  <si>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</si>
  <si>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</si>
  <si>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</si>
  <si>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</si>
  <si>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</si>
  <si>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</si>
  <si>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</si>
  <si>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</si>
  <si>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</si>
  <si>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</si>
  <si>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</si>
  <si>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</si>
  <si>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</si>
  <si>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</si>
  <si>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</si>
  <si>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</si>
  <si>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</si>
  <si>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</si>
  <si>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</si>
  <si>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</si>
  <si>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</si>
  <si>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</si>
  <si>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</si>
  <si>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</si>
  <si>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</si>
  <si>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</si>
  <si>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</si>
  <si>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</si>
  <si>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</si>
  <si>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</si>
  <si>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</si>
  <si>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</si>
  <si>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</si>
  <si>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</si>
  <si>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</si>
  <si>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</si>
  <si>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</si>
  <si>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</si>
  <si>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</si>
  <si>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</si>
  <si>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</si>
  <si>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</si>
  <si>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</si>
  <si>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</si>
  <si>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</si>
  <si>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</si>
  <si>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</si>
  <si>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</si>
  <si>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</si>
  <si>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</si>
  <si>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</si>
  <si>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</si>
  <si>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</si>
  <si>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</si>
  <si>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</si>
  <si>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</si>
  <si>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</si>
  <si>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</si>
  <si>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</si>
  <si>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</si>
  <si>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</si>
  <si>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</si>
  <si>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</si>
  <si>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</si>
  <si>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</si>
  <si>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</si>
  <si>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</si>
  <si>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</si>
  <si>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</si>
  <si>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</si>
  <si>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</si>
  <si>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</si>
  <si>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</si>
  <si>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</si>
  <si>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</si>
  <si>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</si>
  <si>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</si>
  <si>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</si>
  <si>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</si>
  <si>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</si>
  <si>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</si>
  <si>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</si>
  <si>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</si>
  <si>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</si>
  <si>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</si>
  <si>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</si>
  <si>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</si>
  <si>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</si>
  <si>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</si>
  <si>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</si>
  <si>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</si>
  <si>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</si>
  <si>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</si>
  <si>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</si>
  <si>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</si>
  <si>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</si>
  <si>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</si>
  <si>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</si>
  <si>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</si>
  <si>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</si>
  <si>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</si>
  <si>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</si>
  <si>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</si>
  <si>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</si>
  <si>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</si>
  <si>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</si>
  <si>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</si>
  <si>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</si>
  <si>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</si>
  <si>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</si>
  <si>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</si>
  <si>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</si>
  <si>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</si>
  <si>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</si>
  <si>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</si>
  <si>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</si>
  <si>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</si>
  <si>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</si>
  <si>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</si>
  <si>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</si>
  <si>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</si>
  <si>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</si>
  <si>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</si>
  <si>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</si>
  <si>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</si>
  <si>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</si>
  <si>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</si>
  <si>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</si>
  <si>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</si>
  <si>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</si>
  <si>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</si>
  <si>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</si>
  <si>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</si>
  <si>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</si>
  <si>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</si>
  <si>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</si>
  <si>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</si>
  <si>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</si>
  <si>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</si>
  <si>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</si>
  <si>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</si>
  <si>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</si>
  <si>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</si>
  <si>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</si>
  <si>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</si>
  <si>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</si>
  <si>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</si>
  <si>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</si>
  <si>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</si>
  <si>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</si>
  <si>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</si>
  <si>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</si>
  <si>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</si>
  <si>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</si>
  <si>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</si>
  <si>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</si>
  <si>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</si>
  <si>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</si>
  <si>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</si>
  <si>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</si>
  <si>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</si>
  <si>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</si>
  <si>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</si>
  <si>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</si>
  <si>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</si>
  <si>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</si>
  <si>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</si>
  <si>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</si>
  <si>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</si>
  <si>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</si>
  <si>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</si>
  <si>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</si>
  <si>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</si>
  <si>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</si>
  <si>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</si>
  <si>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</si>
  <si>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</si>
  <si>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</si>
  <si>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</si>
  <si>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</si>
  <si>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</si>
  <si>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</si>
  <si>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</si>
  <si>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</si>
  <si>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</si>
  <si>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</si>
  <si>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</si>
  <si>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</si>
  <si>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</si>
  <si>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</si>
  <si>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</si>
  <si>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</si>
  <si>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</si>
  <si>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</si>
  <si>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</si>
  <si>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</si>
  <si>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</si>
  <si>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</si>
  <si>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</si>
  <si>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</si>
  <si>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</si>
  <si>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</si>
  <si>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</si>
  <si>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</si>
  <si>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</si>
  <si>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</si>
  <si>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</si>
  <si>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</si>
  <si>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</si>
  <si>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</si>
  <si>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</si>
  <si>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</si>
  <si>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</si>
  <si>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</si>
  <si>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</si>
  <si>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</si>
  <si>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</si>
  <si>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</si>
  <si>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</si>
  <si>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</si>
  <si>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</si>
  <si>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</si>
  <si>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</si>
  <si>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</si>
  <si>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</si>
  <si>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</si>
  <si>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</si>
  <si>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</si>
  <si>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</si>
  <si>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</si>
  <si>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</si>
  <si>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</si>
  <si>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</si>
  <si>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</si>
  <si>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</si>
  <si>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</si>
  <si>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</si>
  <si>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</si>
  <si>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</si>
  <si>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</si>
  <si>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</si>
  <si>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</si>
  <si>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</si>
  <si>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</si>
  <si>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</si>
  <si>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</si>
  <si>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</si>
  <si>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</si>
  <si>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</si>
  <si>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</si>
  <si>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</si>
  <si>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</si>
  <si>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</si>
  <si>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</si>
  <si>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</si>
  <si>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</si>
  <si>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</si>
  <si>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</si>
  <si>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</si>
  <si>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</si>
  <si>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</si>
  <si>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</si>
  <si>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</si>
  <si>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</si>
  <si>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</si>
  <si>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</si>
  <si>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</si>
  <si>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</si>
  <si>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</si>
  <si>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</si>
  <si>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</si>
  <si>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</si>
  <si>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</si>
  <si>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</si>
  <si>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</si>
  <si>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</si>
  <si>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</si>
  <si>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</si>
  <si>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</si>
  <si>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</si>
  <si>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</si>
  <si>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</si>
  <si>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</si>
  <si>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</si>
  <si>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</si>
  <si>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</si>
  <si>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</si>
  <si>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</si>
  <si>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</si>
  <si>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</si>
  <si>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</si>
  <si>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</si>
  <si>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</si>
  <si>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</si>
  <si>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</si>
  <si>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</si>
  <si>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</si>
  <si>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</si>
  <si>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</si>
  <si>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</si>
  <si>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</si>
  <si>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</si>
  <si>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</si>
  <si>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</si>
  <si>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</si>
  <si>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</si>
  <si>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</si>
  <si>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</si>
  <si>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</si>
  <si>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</si>
  <si>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</si>
  <si>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</si>
  <si>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</si>
  <si>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</si>
  <si>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</si>
  <si>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</si>
  <si>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</si>
  <si>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</si>
  <si>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</si>
  <si>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</si>
  <si>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</si>
  <si>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</si>
  <si>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</si>
  <si>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</si>
  <si>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</si>
  <si>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</si>
  <si>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</si>
  <si>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</si>
  <si>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</si>
  <si>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</si>
  <si>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</si>
  <si>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</si>
  <si>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</si>
  <si>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</si>
  <si>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</si>
  <si>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</si>
  <si>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</si>
  <si>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</si>
  <si>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</si>
  <si>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</si>
  <si>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</si>
  <si>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</si>
  <si>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</si>
  <si>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</si>
  <si>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</si>
  <si>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</si>
  <si>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</si>
  <si>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</si>
  <si>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</si>
  <si>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</si>
  <si>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</si>
  <si>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</si>
  <si>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</si>
  <si>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</si>
  <si>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</si>
  <si>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</si>
  <si>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</si>
  <si>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</si>
  <si>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</si>
  <si>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</si>
  <si>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</si>
  <si>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</si>
  <si>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</si>
  <si>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</si>
  <si>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</si>
  <si>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</si>
  <si>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</si>
  <si>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</si>
  <si>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</si>
  <si>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</si>
  <si>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</si>
  <si>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</si>
  <si>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</si>
  <si>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</si>
  <si>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</si>
  <si>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</si>
  <si>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</si>
  <si>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</si>
  <si>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</si>
  <si>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</si>
  <si>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</si>
  <si>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</si>
  <si>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</si>
  <si>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</si>
  <si>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</si>
  <si>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</si>
  <si>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</si>
  <si>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</si>
  <si>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</si>
  <si>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</si>
  <si>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</si>
  <si>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</si>
  <si>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</si>
  <si>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</si>
  <si>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</si>
  <si>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</si>
  <si>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</si>
  <si>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</si>
  <si>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</si>
  <si>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</si>
  <si>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</si>
  <si>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</si>
  <si>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</si>
  <si>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</si>
  <si>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</si>
  <si>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</si>
  <si>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</si>
  <si>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</si>
  <si>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</si>
  <si>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</si>
  <si>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</si>
  <si>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</si>
  <si>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</si>
  <si>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</si>
  <si>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</si>
  <si>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</si>
  <si>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</si>
  <si>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</si>
  <si>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</si>
  <si>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</si>
  <si>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</si>
  <si>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</si>
  <si>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</si>
  <si>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</si>
  <si>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</si>
  <si>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</si>
  <si>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</si>
  <si>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</si>
  <si>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</si>
  <si>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</si>
  <si>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</si>
  <si>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</si>
  <si>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</si>
  <si>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</si>
  <si>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</si>
  <si>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</si>
  <si>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</si>
  <si>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</si>
  <si>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</si>
  <si>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</si>
  <si>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</si>
  <si>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</si>
  <si>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</si>
  <si>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</si>
  <si>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</si>
  <si>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</si>
  <si>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</si>
  <si>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</si>
  <si>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</si>
  <si>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</si>
  <si>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</si>
  <si>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</si>
  <si>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</si>
  <si>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</si>
  <si>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</si>
  <si>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</si>
  <si>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</si>
  <si>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</si>
  <si>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</si>
  <si>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</si>
  <si>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</si>
  <si>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</si>
  <si>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</si>
  <si>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</si>
  <si>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</si>
  <si>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</si>
  <si>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</si>
  <si>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</si>
  <si>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</si>
  <si>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</si>
  <si>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</si>
  <si>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</si>
  <si>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</si>
  <si>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</si>
  <si>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</si>
  <si>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</si>
  <si>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</si>
  <si>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</si>
  <si>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</si>
  <si>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</si>
  <si>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</si>
  <si>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</si>
  <si>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</si>
  <si>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</si>
  <si>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</si>
  <si>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</si>
  <si>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</si>
  <si>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</si>
  <si>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</si>
  <si>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</si>
  <si>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</si>
  <si>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</si>
  <si>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</si>
  <si>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</si>
  <si>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</si>
  <si>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</si>
  <si>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</si>
  <si>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</si>
  <si>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</si>
  <si>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</si>
  <si>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</si>
  <si>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</si>
  <si>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</si>
  <si>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</si>
  <si>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</si>
  <si>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</si>
  <si>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</si>
  <si>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</si>
  <si>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</si>
  <si>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</si>
  <si>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</si>
  <si>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</si>
  <si>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</si>
  <si>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</si>
  <si>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</si>
  <si>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</si>
  <si>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</si>
  <si>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</si>
  <si>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</si>
  <si>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</si>
  <si>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</si>
  <si>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</si>
  <si>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</si>
  <si>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</si>
  <si>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</si>
  <si>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</si>
  <si>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</si>
  <si>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</si>
  <si>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</si>
  <si>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</si>
  <si>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</si>
  <si>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</si>
  <si>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</si>
  <si>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</si>
  <si>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</si>
  <si>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</si>
  <si>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</si>
  <si>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</si>
  <si>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</si>
  <si>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</si>
  <si>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</si>
  <si>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</si>
  <si>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</si>
  <si>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</si>
  <si>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</si>
  <si>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</si>
  <si>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</si>
  <si>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</si>
  <si>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</si>
  <si>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</si>
  <si>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</si>
  <si>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</si>
  <si>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</si>
  <si>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</si>
  <si>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</si>
  <si>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</si>
  <si>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</si>
  <si>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</si>
  <si>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</si>
  <si>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</si>
  <si>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</si>
  <si>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</si>
  <si>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</si>
  <si>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</si>
  <si>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</si>
  <si>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</si>
  <si>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</si>
  <si>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</si>
  <si>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</si>
  <si>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</si>
  <si>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</si>
  <si>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</si>
  <si>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</si>
  <si>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</si>
  <si>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</si>
  <si>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</si>
  <si>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</si>
  <si>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</si>
  <si>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</si>
  <si>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</si>
  <si>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</si>
  <si>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</si>
  <si>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</si>
  <si>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</si>
  <si>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</si>
  <si>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</si>
  <si>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</si>
  <si>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</si>
  <si>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</si>
  <si>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</si>
  <si>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</si>
  <si>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</si>
  <si>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</si>
  <si>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</si>
  <si>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</si>
  <si>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</si>
  <si>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</si>
  <si>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</si>
  <si>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</si>
  <si>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</si>
  <si>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</si>
  <si>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</si>
  <si>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</si>
  <si>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</si>
  <si>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</si>
  <si>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</si>
  <si>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</si>
  <si>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</si>
  <si>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</si>
  <si>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</si>
  <si>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</si>
  <si>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</si>
  <si>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</si>
  <si>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</si>
  <si>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</si>
  <si>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</si>
  <si>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</si>
  <si>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</si>
  <si>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</si>
  <si>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</si>
  <si>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</si>
  <si>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</si>
  <si>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</si>
  <si>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</si>
  <si>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</si>
  <si>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</si>
  <si>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</si>
  <si>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</si>
  <si>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</si>
  <si>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</si>
  <si>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</si>
  <si>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</si>
  <si>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</si>
  <si>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</si>
  <si>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</si>
  <si>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</si>
  <si>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</si>
  <si>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</si>
  <si>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</si>
  <si>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</si>
  <si>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</si>
  <si>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</si>
  <si>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</si>
  <si>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</si>
  <si>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</si>
  <si>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</si>
  <si>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</si>
  <si>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</si>
  <si>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</si>
  <si>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</si>
  <si>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</si>
  <si>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</si>
  <si>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</si>
  <si>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</si>
  <si>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</si>
  <si>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</si>
  <si>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</si>
  <si>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</si>
  <si>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</si>
  <si>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</si>
  <si>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</si>
  <si>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</si>
  <si>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</si>
  <si>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</si>
  <si>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</si>
  <si>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</si>
  <si>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</si>
  <si>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</si>
  <si>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</si>
  <si>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</si>
  <si>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</si>
  <si>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</si>
  <si>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</si>
  <si>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</si>
  <si>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</si>
  <si>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</si>
  <si>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</si>
  <si>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</si>
  <si>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</si>
  <si>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</si>
  <si>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</si>
  <si>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</si>
  <si>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</si>
  <si>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</si>
  <si>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</si>
  <si>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</si>
  <si>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</si>
  <si>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</si>
  <si>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</si>
  <si>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</si>
  <si>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</si>
  <si>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</si>
  <si>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</si>
  <si>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</si>
  <si>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</si>
  <si>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</si>
  <si>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</si>
  <si>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</si>
  <si>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</si>
  <si>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</si>
  <si>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</si>
  <si>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</si>
  <si>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</si>
  <si>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</si>
  <si>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</si>
  <si>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</si>
  <si>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</si>
  <si>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</si>
  <si>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</si>
  <si>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</si>
  <si>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</si>
  <si>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</si>
  <si>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</si>
  <si>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</si>
  <si>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</si>
  <si>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</si>
  <si>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</si>
  <si>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</si>
  <si>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</si>
  <si>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</si>
  <si>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</si>
  <si>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</si>
  <si>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</si>
  <si>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</si>
  <si>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</si>
  <si>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</si>
  <si>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</si>
  <si>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</si>
  <si>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</si>
  <si>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</si>
  <si>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</si>
  <si>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</si>
  <si>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</si>
  <si>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</si>
  <si>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</si>
  <si>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</si>
  <si>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</si>
  <si>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</si>
  <si>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</si>
  <si>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</si>
  <si>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</si>
  <si>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</si>
  <si>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</si>
  <si>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</si>
  <si>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</si>
  <si>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</si>
  <si>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</si>
  <si>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</si>
  <si>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</si>
  <si>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</si>
  <si>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</si>
  <si>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</si>
  <si>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</si>
  <si>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</si>
  <si>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</si>
  <si>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</si>
  <si>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</si>
  <si>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</si>
  <si>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</si>
  <si>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</si>
  <si>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</si>
  <si>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</si>
  <si>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</si>
  <si>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</si>
  <si>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</si>
  <si>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</si>
  <si>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</si>
  <si>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</si>
  <si>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</si>
  <si>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</si>
  <si>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</si>
  <si>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</si>
  <si>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</si>
  <si>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</si>
  <si>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</si>
  <si>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</si>
  <si>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</si>
  <si>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</si>
  <si>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</si>
  <si>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</si>
  <si>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</si>
  <si>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</si>
  <si>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</si>
  <si>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</si>
  <si>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</si>
  <si>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</si>
  <si>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</si>
  <si>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</si>
  <si>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</si>
  <si>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</si>
  <si>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</si>
  <si>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</si>
  <si>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</si>
  <si>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</si>
  <si>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</si>
  <si>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</si>
  <si>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</si>
  <si>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</si>
  <si>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</si>
  <si>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</si>
  <si>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</si>
  <si>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</si>
  <si>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</si>
  <si>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</si>
  <si>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</si>
  <si>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</si>
  <si>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</si>
  <si>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</si>
  <si>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</si>
  <si>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</si>
  <si>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</si>
  <si>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</si>
  <si>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</si>
  <si>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</si>
  <si>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</si>
  <si>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</si>
  <si>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</si>
  <si>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</si>
  <si>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</si>
  <si>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</si>
  <si>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</si>
  <si>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</si>
  <si>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</si>
  <si>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</si>
  <si>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</si>
  <si>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</si>
  <si>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</si>
  <si>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</si>
  <si>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</si>
  <si>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</si>
  <si>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</si>
  <si>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</si>
  <si>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</si>
  <si>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</si>
  <si>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</si>
  <si>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</si>
  <si>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</si>
  <si>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</si>
  <si>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</si>
  <si>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</si>
  <si>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</si>
  <si>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</si>
  <si>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</si>
  <si>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</si>
  <si>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</si>
  <si>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</si>
  <si>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</si>
  <si>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</si>
  <si>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</si>
  <si>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</si>
  <si>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</si>
  <si>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</si>
  <si>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</si>
  <si>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</si>
  <si>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</si>
  <si>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</si>
  <si>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</si>
  <si>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</si>
  <si>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</si>
  <si>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</si>
  <si>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</si>
  <si>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</si>
  <si>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</si>
  <si>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</si>
  <si>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</si>
  <si>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</si>
  <si>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</si>
  <si>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</si>
  <si>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</si>
  <si>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</si>
  <si>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</si>
  <si>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</si>
  <si>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</si>
  <si>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</si>
  <si>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</si>
  <si>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</si>
  <si>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</si>
  <si>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</si>
  <si>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</si>
  <si>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</si>
  <si>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</si>
  <si>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</si>
  <si>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</si>
  <si>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</si>
  <si>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</si>
  <si>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</si>
  <si>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</si>
  <si>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</si>
  <si>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</si>
  <si>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</si>
  <si>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</si>
  <si>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</si>
  <si>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</si>
  <si>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</si>
  <si>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</si>
  <si>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</si>
  <si>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</si>
  <si>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</si>
  <si>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</si>
  <si>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</si>
  <si>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</si>
  <si>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</si>
  <si>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</si>
  <si>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</si>
  <si>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</si>
  <si>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</si>
  <si>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</si>
  <si>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</si>
  <si>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</si>
  <si>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</si>
  <si>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</si>
  <si>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</si>
  <si>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</si>
  <si>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</si>
  <si>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</si>
  <si>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</si>
  <si>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</si>
  <si>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</si>
  <si>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</si>
  <si>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</si>
  <si>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</si>
  <si>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</si>
  <si>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</si>
  <si>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</si>
  <si>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</si>
  <si>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</si>
  <si>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</si>
  <si>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</si>
  <si>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</si>
  <si>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</si>
  <si>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</si>
  <si>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</si>
  <si>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</si>
  <si>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</si>
  <si>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</si>
  <si>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</si>
  <si>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</si>
  <si>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</si>
  <si>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</si>
  <si>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</si>
  <si>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</si>
  <si>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</si>
  <si>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</si>
  <si>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</si>
  <si>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</si>
  <si>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</si>
  <si>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</si>
  <si>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</si>
  <si>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</si>
  <si>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</si>
  <si>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</si>
  <si>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</si>
  <si>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</si>
  <si>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</si>
  <si>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</si>
  <si>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</si>
  <si>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</si>
  <si>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</si>
  <si>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</si>
  <si>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</si>
  <si>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</si>
  <si>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</si>
  <si>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</si>
  <si>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</si>
  <si>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</si>
  <si>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</si>
  <si>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</si>
  <si>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</si>
  <si>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</si>
  <si>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</si>
  <si>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</si>
  <si>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</si>
  <si>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</si>
  <si>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</si>
  <si>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</si>
  <si>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</si>
  <si>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</si>
  <si>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</si>
  <si>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</si>
  <si>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</si>
  <si>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</si>
  <si>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</si>
  <si>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</si>
  <si>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</si>
  <si>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</si>
  <si>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</si>
  <si>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</si>
  <si>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</si>
  <si>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</si>
  <si>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</si>
  <si>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</si>
  <si>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</si>
  <si>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</si>
  <si>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</si>
  <si>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</si>
  <si>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</si>
  <si>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</si>
  <si>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</si>
  <si>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</si>
  <si>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</si>
  <si>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</si>
  <si>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</si>
  <si>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</si>
  <si>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</si>
  <si>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</si>
  <si>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</si>
  <si>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</si>
  <si>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</si>
  <si>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</si>
  <si>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</si>
  <si>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</si>
  <si>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</si>
  <si>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</si>
  <si>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</si>
  <si>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</si>
  <si>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</si>
  <si>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</si>
  <si>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</si>
  <si>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</si>
  <si>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</si>
  <si>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</si>
  <si>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</si>
  <si>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</si>
  <si>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</si>
  <si>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</si>
  <si>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</si>
  <si>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</si>
  <si>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</si>
  <si>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</si>
  <si>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</si>
  <si>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</si>
  <si>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</si>
  <si>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</si>
  <si>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</si>
  <si>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</si>
  <si>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</si>
  <si>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</si>
  <si>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</si>
  <si>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</si>
  <si>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</si>
  <si>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</si>
  <si>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</si>
  <si>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</si>
  <si>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</si>
  <si>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</si>
  <si>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</si>
  <si>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</si>
  <si>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</si>
  <si>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</si>
  <si>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</si>
  <si>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</si>
  <si>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</si>
  <si>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</si>
  <si>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</si>
  <si>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</si>
  <si>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</si>
  <si>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</si>
  <si>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</si>
  <si>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</si>
  <si>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</si>
  <si>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</si>
  <si>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</si>
  <si>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</si>
  <si>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</si>
  <si>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</si>
  <si>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</si>
  <si>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</si>
  <si>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</si>
  <si>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</si>
  <si>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</si>
  <si>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</si>
  <si>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</si>
  <si>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</si>
  <si>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</si>
  <si>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</si>
  <si>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</si>
  <si>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</si>
  <si>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</si>
  <si>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</si>
  <si>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</si>
  <si>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</si>
  <si>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</si>
  <si>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</si>
  <si>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</si>
  <si>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</si>
  <si>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</si>
  <si>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</si>
  <si>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</si>
  <si>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</si>
  <si>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</si>
  <si>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</si>
  <si>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</si>
  <si>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</si>
  <si>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</si>
  <si>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</si>
  <si>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</si>
  <si>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</si>
  <si>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</si>
  <si>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</si>
  <si>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</si>
  <si>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</si>
  <si>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</si>
  <si>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</si>
  <si>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</si>
  <si>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</si>
  <si>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</si>
  <si>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</si>
  <si>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</si>
  <si>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</si>
  <si>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</si>
  <si>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</si>
  <si>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</si>
  <si>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</si>
  <si>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</si>
  <si>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</si>
  <si>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</si>
  <si>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</si>
  <si>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</si>
  <si>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</si>
  <si>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</si>
  <si>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</si>
  <si>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</si>
  <si>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</si>
  <si>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</si>
  <si>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</si>
  <si>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</si>
  <si>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</si>
  <si>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</si>
  <si>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</si>
  <si>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</si>
  <si>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</si>
  <si>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</si>
  <si>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</si>
  <si>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</si>
  <si>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</si>
  <si>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</si>
  <si>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</si>
  <si>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</si>
  <si>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</si>
  <si>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</si>
  <si>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</si>
  <si>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</si>
  <si>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</si>
  <si>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</si>
  <si>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</si>
  <si>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</si>
  <si>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</si>
  <si>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</si>
  <si>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</si>
  <si>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</si>
  <si>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</si>
  <si>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</si>
  <si>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</si>
  <si>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</si>
  <si>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</si>
  <si>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</si>
  <si>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</si>
  <si>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</si>
  <si>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</si>
  <si>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</si>
  <si>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</si>
  <si>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</si>
  <si>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</si>
  <si>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</si>
  <si>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</si>
  <si>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</si>
  <si>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</si>
  <si>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</si>
  <si>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</si>
  <si>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</si>
  <si>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</si>
  <si>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</si>
  <si>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</si>
  <si>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</si>
  <si>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</si>
  <si>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</si>
  <si>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</si>
  <si>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</si>
  <si>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</si>
  <si>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</si>
  <si>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</si>
  <si>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</si>
  <si>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</si>
  <si>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</si>
  <si>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</si>
  <si>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</si>
  <si>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</si>
  <si>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</si>
  <si>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</si>
  <si>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</si>
  <si>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</si>
  <si>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</si>
  <si>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</si>
  <si>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</si>
  <si>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</si>
  <si>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</si>
  <si>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</si>
  <si>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</si>
  <si>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</si>
  <si>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</si>
  <si>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</si>
  <si>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</si>
  <si>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</si>
  <si>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</si>
  <si>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</si>
  <si>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</si>
  <si>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</si>
  <si>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</si>
  <si>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</si>
  <si>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</si>
  <si>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</si>
  <si>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</si>
  <si>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</si>
  <si>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</si>
  <si>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</si>
  <si>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</si>
  <si>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</si>
  <si>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</si>
  <si>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</si>
  <si>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</si>
  <si>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</si>
  <si>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</si>
  <si>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</si>
  <si>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</si>
  <si>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</si>
  <si>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</si>
  <si>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</si>
  <si>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</si>
  <si>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</si>
  <si>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</si>
  <si>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</si>
  <si>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</si>
  <si>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</si>
  <si>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</si>
  <si>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</si>
  <si>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</si>
  <si>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</si>
  <si>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</si>
  <si>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</si>
  <si>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</si>
  <si>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</si>
  <si>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</si>
  <si>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</si>
  <si>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</si>
  <si>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</si>
  <si>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</si>
  <si>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</si>
  <si>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</si>
  <si>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</si>
  <si>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</si>
  <si>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</si>
  <si>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</si>
  <si>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</si>
  <si>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</si>
  <si>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</si>
  <si>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</si>
  <si>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</si>
  <si>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</si>
  <si>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</si>
  <si>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</si>
  <si>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</si>
  <si>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</si>
  <si>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</si>
  <si>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</si>
  <si>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</si>
  <si>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</si>
  <si>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</si>
  <si>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</si>
  <si>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</si>
  <si>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</si>
  <si>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</si>
  <si>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</si>
  <si>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</si>
  <si>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</si>
  <si>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</si>
  <si>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</si>
  <si>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</si>
  <si>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</si>
  <si>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</si>
  <si>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</si>
  <si>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</si>
  <si>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</si>
  <si>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</si>
  <si>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</si>
  <si>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</si>
  <si>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</si>
  <si>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</si>
  <si>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</si>
  <si>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</si>
  <si>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</si>
  <si>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</si>
  <si>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</si>
  <si>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</si>
  <si>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</si>
  <si>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</si>
  <si>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</si>
  <si>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</si>
  <si>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</si>
  <si>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</si>
  <si>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</si>
  <si>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</si>
  <si>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</si>
  <si>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</si>
  <si>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</si>
  <si>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</si>
  <si>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</si>
  <si>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</si>
  <si>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</si>
  <si>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</si>
  <si>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</si>
  <si>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</si>
  <si>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</si>
  <si>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</si>
  <si>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</si>
  <si>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</si>
  <si>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</si>
  <si>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</si>
  <si>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</si>
  <si>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</si>
  <si>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</si>
  <si>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</si>
  <si>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</si>
  <si>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</si>
  <si>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</si>
  <si>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</si>
  <si>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</si>
  <si>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</si>
  <si>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</si>
  <si>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</si>
  <si>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</si>
  <si>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</si>
  <si>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</si>
  <si>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</si>
  <si>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</si>
  <si>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</si>
  <si>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</si>
  <si>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</si>
  <si>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</si>
  <si>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</si>
  <si>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</si>
  <si>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</si>
  <si>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</si>
  <si>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</si>
  <si>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</si>
  <si>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</si>
  <si>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</si>
  <si>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</si>
  <si>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</si>
  <si>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</si>
  <si>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</si>
  <si>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</si>
  <si>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</si>
  <si>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</si>
  <si>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</si>
  <si>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</si>
  <si>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</si>
  <si>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</si>
  <si>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</si>
  <si>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</si>
  <si>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</si>
  <si>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</si>
  <si>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</si>
  <si>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</si>
  <si>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</si>
  <si>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</si>
  <si>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</si>
  <si>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</si>
  <si>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</si>
  <si>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</si>
  <si>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</si>
  <si>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</si>
  <si>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</si>
  <si>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</si>
  <si>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</si>
  <si>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</si>
  <si>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</si>
  <si>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</si>
  <si>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</si>
  <si>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</si>
  <si>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</si>
  <si>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</si>
  <si>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</si>
  <si>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</si>
  <si>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</si>
  <si>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</si>
  <si>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</si>
  <si>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</si>
  <si>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</si>
  <si>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</si>
  <si>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</si>
  <si>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</si>
  <si>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</si>
  <si>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</si>
  <si>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</si>
  <si>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</si>
  <si>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</si>
  <si>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</si>
  <si>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</si>
  <si>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</si>
  <si>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</si>
  <si>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</si>
  <si>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</si>
  <si>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</si>
  <si>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</si>
  <si>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</si>
  <si>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</si>
  <si>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</si>
  <si>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</si>
  <si>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</si>
  <si>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</si>
  <si>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</si>
  <si>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</si>
  <si>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</si>
  <si>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</si>
  <si>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</si>
  <si>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</si>
  <si>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</si>
  <si>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</si>
  <si>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</si>
  <si>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</si>
  <si>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</si>
  <si>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</si>
  <si>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</si>
  <si>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</si>
  <si>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</si>
  <si>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</si>
  <si>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</si>
  <si>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</si>
  <si>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</si>
  <si>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</si>
  <si>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</si>
  <si>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</si>
  <si>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</si>
  <si>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</si>
  <si>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</si>
  <si>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</si>
  <si>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</si>
  <si>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</si>
  <si>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</si>
  <si>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</si>
  <si>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</si>
  <si>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</si>
  <si>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</si>
  <si>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</si>
  <si>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</si>
  <si>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</si>
  <si>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</si>
  <si>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</si>
  <si>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</si>
  <si>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</si>
  <si>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</si>
  <si>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</si>
  <si>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</si>
  <si>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</si>
  <si>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</si>
  <si>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</si>
  <si>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</si>
  <si>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</si>
  <si>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</si>
  <si>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</si>
  <si>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</si>
  <si>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</si>
  <si>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</si>
  <si>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</si>
  <si>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</si>
  <si>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</si>
  <si>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</si>
  <si>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</si>
  <si>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</si>
  <si>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</si>
  <si>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</si>
  <si>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</si>
  <si>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</si>
  <si>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</si>
  <si>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</si>
  <si>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</si>
  <si>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</si>
  <si>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</si>
  <si>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</si>
  <si>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</si>
  <si>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</si>
  <si>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</si>
  <si>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</si>
  <si>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</si>
  <si>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</si>
  <si>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</si>
  <si>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</si>
  <si>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</si>
  <si>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</si>
  <si>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</si>
  <si>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</si>
  <si>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</si>
  <si>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</si>
  <si>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</si>
  <si>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</si>
  <si>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</si>
  <si>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</si>
  <si>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</si>
  <si>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</si>
  <si>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</si>
  <si>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</si>
  <si>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</si>
  <si>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</si>
  <si>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</si>
  <si>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</si>
  <si>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</si>
  <si>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</si>
  <si>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</si>
  <si>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</si>
  <si>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</si>
  <si>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</si>
  <si>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</si>
  <si>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</si>
  <si>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</si>
  <si>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</si>
  <si>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</si>
  <si>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</si>
  <si>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</si>
  <si>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</si>
  <si>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</si>
  <si>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</si>
  <si>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</si>
  <si>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</si>
  <si>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</si>
  <si>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</si>
  <si>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</si>
  <si>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</si>
  <si>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</si>
  <si>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</si>
  <si>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</si>
  <si>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</si>
  <si>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</si>
  <si>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</si>
  <si>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</si>
  <si>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</si>
  <si>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</si>
  <si>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</si>
  <si>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</si>
  <si>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</si>
  <si>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</si>
  <si>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</si>
  <si>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</si>
  <si>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</si>
  <si>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</si>
  <si>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</si>
  <si>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</si>
  <si>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</si>
  <si>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</si>
  <si>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</si>
  <si>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</si>
  <si>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</si>
  <si>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</si>
  <si>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</si>
  <si>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</si>
  <si>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</si>
  <si>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</si>
  <si>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</si>
  <si>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</si>
  <si>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</si>
  <si>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</si>
  <si>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</si>
  <si>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</si>
  <si>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</si>
  <si>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</si>
  <si>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</si>
  <si>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</si>
  <si>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</si>
  <si>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</si>
  <si>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</si>
  <si>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</si>
  <si>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</si>
  <si>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</si>
  <si>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</si>
  <si>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</si>
  <si>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</si>
  <si>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</si>
  <si>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</si>
  <si>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</si>
  <si>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</si>
  <si>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</si>
  <si>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</si>
  <si>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</si>
  <si>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</si>
  <si>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</si>
  <si>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</si>
  <si>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</si>
  <si>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</si>
  <si>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</si>
  <si>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</si>
  <si>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</si>
  <si>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</si>
  <si>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</si>
  <si>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</si>
  <si>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</si>
  <si>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</si>
  <si>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</si>
  <si>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</si>
  <si>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</si>
  <si>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</si>
  <si>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</si>
  <si>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</si>
  <si>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</si>
  <si>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</si>
  <si>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</si>
  <si>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</si>
  <si>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</si>
  <si>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</si>
  <si>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</si>
  <si>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</si>
  <si>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</si>
  <si>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</si>
  <si>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</si>
  <si>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</si>
  <si>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</si>
  <si>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</si>
  <si>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</si>
  <si>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</si>
  <si>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</si>
  <si>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</si>
  <si>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</si>
  <si>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</si>
  <si>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</si>
  <si>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</si>
  <si>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</si>
  <si>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</si>
  <si>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</si>
  <si>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</si>
  <si>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</si>
  <si>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</si>
  <si>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</si>
  <si>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</si>
  <si>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</si>
  <si>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</si>
  <si>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</si>
  <si>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</si>
  <si>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</si>
  <si>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</si>
  <si>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</si>
  <si>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</si>
  <si>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</si>
  <si>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</si>
  <si>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</si>
  <si>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</si>
  <si>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</si>
  <si>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</si>
  <si>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</si>
  <si>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</si>
  <si>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</si>
  <si>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</si>
  <si>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</si>
  <si>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</si>
  <si>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</si>
  <si>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</si>
  <si>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</si>
  <si>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</si>
  <si>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</si>
  <si>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</si>
  <si>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</si>
  <si>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</si>
  <si>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</si>
  <si>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</si>
  <si>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</si>
  <si>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</si>
  <si>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</si>
  <si>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</si>
  <si>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</si>
  <si>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</si>
  <si>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</si>
  <si>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</si>
  <si>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</si>
  <si>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</si>
  <si>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</si>
  <si>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</si>
  <si>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</si>
  <si>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</si>
  <si>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</si>
  <si>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</si>
  <si>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</si>
  <si>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</si>
  <si>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</si>
  <si>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</si>
  <si>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</si>
  <si>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</si>
  <si>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</si>
  <si>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</si>
  <si>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</si>
  <si>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</si>
  <si>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</si>
  <si>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</si>
  <si>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</si>
  <si>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</si>
  <si>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</si>
  <si>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</si>
  <si>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</si>
  <si>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</si>
  <si>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</si>
  <si>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</si>
  <si>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</si>
  <si>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</si>
  <si>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</si>
  <si>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</si>
  <si>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</si>
  <si>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</si>
  <si>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</si>
  <si>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</si>
  <si>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</si>
  <si>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</si>
  <si>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</si>
  <si>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</si>
  <si>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</si>
  <si>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</si>
  <si>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</si>
  <si>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</si>
  <si>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</si>
  <si>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</si>
  <si>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</si>
  <si>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</si>
  <si>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</si>
  <si>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</si>
  <si>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</si>
  <si>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</si>
  <si>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</si>
  <si>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</si>
  <si>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</si>
  <si>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</si>
  <si>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</si>
  <si>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</si>
  <si>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</si>
  <si>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</si>
  <si>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</si>
  <si>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</si>
  <si>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</si>
  <si>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</si>
  <si>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</si>
  <si>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</si>
  <si>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</si>
  <si>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</si>
  <si>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</si>
  <si>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</si>
  <si>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</si>
  <si>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</si>
  <si>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</si>
  <si>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</si>
  <si>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</si>
  <si>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</si>
  <si>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</si>
  <si>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</si>
  <si>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</si>
  <si>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</si>
  <si>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</si>
  <si>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</si>
  <si>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</si>
  <si>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</si>
  <si>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</si>
  <si>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</si>
  <si>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</si>
  <si>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</si>
  <si>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</si>
  <si>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</si>
  <si>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</si>
  <si>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</si>
  <si>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</si>
  <si>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</si>
  <si>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</si>
  <si>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</si>
  <si>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</si>
  <si>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</si>
  <si>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</si>
  <si>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</si>
  <si>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</si>
  <si>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</si>
  <si>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</si>
  <si>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</si>
  <si>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</si>
  <si>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</si>
  <si>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</si>
  <si>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</si>
  <si>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</si>
  <si>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</si>
  <si>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</si>
  <si>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</si>
  <si>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</si>
  <si>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</si>
  <si>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</si>
  <si>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</si>
  <si>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</si>
  <si>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</si>
  <si>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</si>
  <si>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</si>
  <si>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</si>
  <si>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</si>
  <si>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</si>
  <si>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</si>
  <si>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</si>
  <si>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</si>
  <si>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</si>
  <si>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</si>
  <si>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</si>
  <si>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</si>
  <si>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</si>
  <si>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</si>
  <si>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</si>
  <si>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</si>
  <si>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</si>
  <si>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</si>
  <si>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</si>
  <si>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</si>
  <si>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</si>
  <si>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</si>
  <si>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</si>
  <si>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</si>
  <si>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</si>
  <si>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</si>
  <si>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</si>
  <si>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</si>
  <si>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</si>
  <si>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</si>
  <si>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</si>
  <si>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</si>
  <si>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</si>
  <si>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</si>
  <si>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</si>
  <si>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</si>
  <si>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</si>
  <si>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</si>
  <si>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</si>
  <si>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</si>
  <si>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</si>
  <si>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</si>
  <si>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</si>
  <si>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</si>
  <si>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</si>
  <si>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</si>
  <si>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</si>
  <si>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</si>
  <si>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</si>
  <si>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</si>
  <si>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</si>
  <si>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</si>
  <si>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</si>
  <si>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</si>
  <si>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</si>
  <si>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</si>
  <si>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</si>
  <si>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</si>
  <si>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</si>
  <si>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</si>
  <si>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</si>
  <si>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</si>
  <si>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</si>
  <si>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</si>
  <si>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</si>
  <si>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</si>
  <si>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</si>
  <si>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</si>
  <si>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</si>
  <si>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</si>
  <si>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</si>
  <si>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</si>
  <si>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</si>
  <si>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</si>
  <si>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</si>
  <si>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</si>
  <si>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</si>
  <si>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</si>
  <si>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</si>
  <si>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</si>
  <si>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</si>
  <si>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</si>
  <si>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</si>
  <si>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</si>
  <si>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</si>
  <si>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</si>
  <si>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</si>
  <si>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</si>
  <si>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</si>
  <si>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</si>
  <si>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</si>
  <si>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</si>
  <si>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</si>
  <si>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</si>
  <si>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</si>
  <si>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</si>
  <si>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</si>
  <si>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</si>
  <si>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</si>
  <si>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</si>
  <si>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</si>
  <si>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</si>
  <si>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</si>
  <si>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</si>
  <si>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</si>
  <si>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</si>
  <si>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</si>
  <si>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</si>
  <si>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</si>
  <si>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</si>
  <si>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</si>
  <si>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</si>
  <si>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</si>
  <si>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</si>
  <si>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</si>
  <si>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</si>
  <si>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</si>
  <si>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</si>
  <si>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</si>
  <si>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</si>
  <si>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</si>
  <si>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</si>
  <si>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</si>
  <si>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</si>
  <si>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</si>
  <si>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</si>
  <si>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</si>
  <si>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</si>
  <si>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</si>
  <si>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</si>
  <si>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</si>
  <si>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</si>
  <si>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</si>
  <si>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</si>
  <si>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</si>
  <si>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</si>
  <si>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</si>
  <si>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</si>
  <si>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</si>
  <si>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</si>
  <si>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</si>
  <si>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</si>
  <si>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</si>
  <si>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</si>
  <si>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</si>
  <si>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</si>
  <si>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</si>
  <si>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</si>
  <si>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</si>
  <si>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</si>
  <si>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</si>
  <si>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</si>
  <si>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</si>
  <si>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</si>
  <si>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</si>
  <si>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</si>
  <si>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</si>
  <si>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</si>
  <si>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</si>
  <si>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</si>
  <si>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</si>
  <si>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</si>
  <si>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</si>
  <si>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</si>
  <si>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</si>
  <si>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</si>
  <si>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</si>
  <si>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</si>
  <si>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</si>
  <si>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</si>
  <si>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</si>
  <si>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</si>
  <si>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</si>
  <si>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</si>
  <si>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</si>
  <si>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</si>
  <si>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</si>
  <si>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</si>
  <si>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</si>
  <si>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</si>
  <si>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</si>
  <si>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</si>
  <si>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</si>
  <si>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</si>
  <si>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</si>
  <si>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</si>
  <si>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</si>
  <si>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</si>
  <si>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</si>
  <si>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</si>
  <si>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</si>
  <si>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</si>
  <si>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</si>
  <si>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</si>
  <si>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</si>
  <si>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</si>
  <si>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</si>
  <si>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</si>
  <si>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</si>
  <si>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</si>
  <si>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</si>
  <si>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</si>
  <si>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</si>
  <si>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</si>
  <si>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</si>
  <si>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</si>
  <si>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</si>
  <si>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</si>
  <si>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</si>
  <si>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</si>
  <si>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</si>
  <si>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</si>
  <si>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</si>
  <si>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</si>
  <si>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</si>
  <si>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</si>
  <si>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</si>
  <si>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</si>
  <si>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</si>
  <si>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</si>
  <si>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</si>
  <si>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</si>
  <si>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</si>
  <si>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</si>
  <si>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</si>
  <si>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</si>
  <si>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</si>
  <si>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</si>
  <si>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</si>
  <si>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</si>
  <si>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</si>
  <si>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</si>
  <si>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</si>
  <si>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</si>
  <si>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</si>
  <si>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</si>
  <si>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</si>
  <si>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</si>
  <si>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</si>
  <si>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</si>
  <si>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</si>
  <si>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</si>
  <si>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</si>
  <si>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</si>
  <si>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</si>
  <si>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</si>
  <si>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</si>
  <si>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</si>
  <si>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</si>
  <si>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</si>
  <si>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</si>
  <si>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</si>
  <si>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</si>
  <si>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</si>
  <si>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</si>
  <si>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</si>
  <si>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</si>
  <si>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</si>
  <si>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</si>
  <si>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</si>
  <si>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</si>
  <si>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</si>
  <si>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</si>
  <si>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</si>
  <si>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</si>
  <si>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</si>
  <si>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</si>
  <si>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</si>
  <si>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</si>
  <si>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</si>
  <si>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</si>
  <si>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</si>
  <si>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</si>
  <si>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</si>
  <si>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</si>
  <si>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</si>
  <si>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</si>
  <si>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</si>
  <si>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</si>
  <si>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</si>
  <si>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</si>
  <si>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</si>
  <si>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</si>
  <si>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</si>
  <si>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</si>
  <si>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</si>
  <si>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</si>
  <si>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</si>
  <si>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</si>
  <si>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</si>
  <si>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</si>
  <si>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</si>
  <si>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</si>
  <si>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</si>
  <si>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</si>
  <si>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</si>
  <si>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</si>
  <si>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</si>
  <si>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</si>
  <si>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</si>
  <si>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</si>
  <si>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</si>
  <si>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</si>
  <si>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</si>
  <si>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</si>
  <si>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</si>
  <si>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</si>
  <si>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</si>
  <si>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</si>
  <si>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</si>
  <si>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</si>
  <si>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</si>
  <si>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</si>
  <si>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</si>
  <si>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</si>
  <si>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</si>
  <si>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</si>
  <si>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</si>
  <si>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</si>
  <si>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</si>
  <si>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</si>
  <si>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</si>
  <si>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</si>
  <si>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</si>
  <si>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</si>
  <si>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</si>
  <si>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</si>
  <si>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</si>
  <si>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</si>
  <si>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</si>
  <si>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</si>
  <si>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</si>
  <si>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</si>
  <si>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</si>
  <si>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</si>
  <si>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</si>
  <si>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</si>
  <si>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</si>
  <si>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</si>
  <si>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</si>
  <si>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</si>
  <si>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</si>
  <si>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</si>
  <si>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</si>
  <si>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</si>
  <si>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</si>
  <si>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</si>
  <si>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</si>
  <si>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</si>
  <si>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</si>
  <si>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</si>
  <si>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</si>
  <si>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</si>
  <si>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</si>
  <si>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</si>
  <si>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</si>
  <si>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</si>
  <si>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</si>
  <si>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</si>
  <si>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</si>
  <si>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</si>
  <si>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</si>
  <si>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</si>
  <si>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</si>
  <si>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</si>
  <si>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</si>
  <si>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</si>
  <si>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</si>
  <si>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</si>
  <si>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</si>
  <si>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</si>
  <si>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</si>
  <si>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</si>
  <si>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</si>
  <si>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</si>
  <si>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</si>
  <si>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</si>
  <si>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</si>
  <si>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</si>
  <si>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</si>
  <si>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</si>
  <si>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</si>
  <si>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</si>
  <si>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</si>
  <si>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</si>
  <si>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</si>
  <si>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</si>
  <si>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</si>
  <si>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</si>
  <si>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</si>
  <si>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</si>
  <si>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</si>
  <si>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</si>
  <si>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</si>
  <si>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</si>
  <si>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</si>
  <si>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</si>
  <si>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</si>
  <si>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</si>
  <si>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</si>
  <si>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</si>
  <si>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</si>
  <si>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</si>
  <si>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</si>
  <si>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</si>
  <si>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</si>
  <si>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</si>
  <si>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</si>
  <si>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</si>
  <si>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</si>
  <si>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</si>
  <si>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</si>
  <si>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</si>
  <si>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</si>
  <si>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</si>
  <si>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</si>
  <si>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</si>
  <si>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</si>
  <si>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</si>
  <si>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</si>
  <si>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</si>
  <si>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</si>
  <si>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</si>
  <si>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</si>
  <si>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</si>
  <si>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</si>
  <si>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</si>
  <si>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</si>
  <si>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</si>
  <si>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</si>
  <si>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</si>
  <si>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</si>
  <si>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</si>
  <si>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</si>
  <si>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</si>
  <si>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</si>
  <si>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</si>
  <si>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</si>
  <si>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</si>
  <si>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</si>
  <si>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</si>
  <si>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</si>
  <si>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</si>
  <si>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</si>
  <si>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</si>
  <si>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</si>
  <si>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</si>
  <si>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</si>
  <si>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</si>
  <si>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</si>
  <si>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</si>
  <si>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</si>
  <si>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</si>
  <si>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</si>
  <si>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</si>
  <si>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</si>
  <si>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</si>
  <si>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</si>
  <si>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</si>
  <si>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</si>
  <si>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</si>
  <si>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</si>
  <si>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</si>
  <si>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</si>
  <si>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</si>
  <si>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</si>
  <si>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</si>
  <si>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</si>
  <si>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</si>
  <si>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</si>
  <si>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</si>
  <si>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</si>
  <si>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</si>
  <si>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</si>
  <si>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</si>
  <si>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</si>
  <si>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</si>
  <si>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</si>
  <si>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</si>
  <si>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</si>
  <si>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</si>
  <si>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</si>
  <si>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</si>
  <si>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</si>
  <si>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</si>
  <si>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</si>
  <si>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</si>
  <si>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</si>
  <si>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</si>
  <si>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</si>
  <si>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</si>
  <si>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</si>
  <si>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</si>
  <si>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</si>
  <si>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</si>
  <si>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</si>
  <si>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</si>
  <si>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</si>
  <si>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</si>
  <si>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</si>
  <si>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</si>
  <si>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</si>
  <si>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</si>
  <si>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</si>
  <si>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</si>
  <si>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</si>
  <si>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</si>
  <si>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</si>
  <si>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</si>
  <si>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</si>
  <si>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</si>
  <si>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</si>
  <si>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</si>
  <si>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</si>
  <si>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</si>
  <si>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</si>
  <si>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</si>
  <si>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</si>
  <si>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</si>
  <si>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</si>
  <si>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</si>
  <si>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</si>
  <si>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</si>
  <si>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</si>
  <si>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</si>
  <si>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</si>
  <si>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</si>
  <si>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</si>
  <si>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</si>
  <si>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</si>
  <si>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</si>
  <si>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</si>
  <si>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</si>
  <si>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</si>
  <si>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</si>
  <si>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</si>
  <si>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</si>
  <si>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</si>
  <si>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</si>
  <si>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</si>
  <si>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</si>
  <si>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</si>
  <si>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</si>
  <si>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</si>
  <si>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</si>
  <si>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</si>
  <si>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</si>
  <si>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</si>
  <si>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</si>
  <si>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</si>
  <si>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</si>
  <si>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</si>
  <si>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</si>
  <si>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</si>
  <si>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</si>
  <si>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</si>
  <si>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</si>
  <si>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</si>
  <si>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</si>
  <si>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</si>
  <si>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</si>
  <si>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</si>
  <si>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</si>
  <si>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</si>
  <si>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</si>
  <si>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</si>
  <si>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</si>
  <si>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</si>
  <si>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</si>
  <si>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</si>
  <si>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</si>
  <si>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</si>
  <si>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</si>
  <si>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</si>
  <si>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</si>
  <si>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</si>
  <si>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</si>
  <si>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</si>
  <si>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</si>
  <si>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</si>
  <si>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</si>
  <si>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</si>
  <si>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</si>
  <si>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</si>
  <si>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</si>
  <si>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</si>
  <si>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</si>
  <si>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</si>
  <si>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</si>
  <si>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</si>
  <si>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</si>
  <si>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</si>
  <si>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</si>
  <si>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</si>
  <si>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</si>
  <si>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</si>
  <si>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</si>
  <si>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</si>
  <si>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</si>
  <si>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</si>
  <si>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</si>
  <si>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</si>
  <si>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</si>
  <si>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</si>
  <si>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</si>
  <si>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</si>
  <si>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</si>
  <si>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</si>
  <si>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</si>
  <si>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</si>
  <si>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</si>
  <si>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</si>
  <si>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</si>
  <si>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</si>
  <si>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</si>
  <si>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</si>
  <si>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</si>
  <si>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</si>
  <si>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</si>
  <si>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</si>
  <si>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</si>
  <si>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</si>
  <si>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</si>
  <si>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</si>
  <si>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</si>
  <si>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</si>
  <si>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</si>
  <si>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</si>
  <si>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</si>
  <si>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</si>
  <si>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</si>
  <si>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</si>
  <si>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</si>
  <si>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</si>
  <si>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</si>
  <si>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</si>
  <si>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</si>
  <si>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</si>
  <si>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</si>
  <si>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</si>
  <si>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</si>
  <si>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</si>
  <si>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</si>
  <si>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</si>
  <si>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</si>
  <si>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</si>
  <si>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</si>
  <si>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</si>
  <si>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</si>
  <si>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</si>
  <si>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</si>
  <si>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</si>
  <si>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</si>
  <si>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</si>
  <si>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</si>
  <si>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</si>
  <si>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</si>
  <si>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</si>
  <si>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</si>
  <si>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</si>
  <si>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</si>
  <si>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</si>
  <si>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</si>
  <si>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</si>
  <si>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</si>
  <si>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</si>
  <si>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</si>
  <si>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</si>
  <si>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</si>
  <si>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</si>
  <si>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</si>
  <si>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</si>
  <si>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</si>
  <si>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</si>
  <si>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</si>
  <si>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</si>
  <si>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</si>
  <si>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</si>
  <si>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</si>
  <si>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</si>
  <si>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</si>
  <si>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</si>
  <si>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</si>
  <si>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</si>
  <si>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</si>
  <si>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</si>
  <si>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</si>
  <si>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</si>
  <si>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</si>
  <si>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</si>
  <si>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</si>
  <si>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</si>
  <si>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</si>
  <si>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</si>
  <si>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</si>
  <si>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</si>
  <si>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</si>
  <si>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</si>
  <si>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</si>
  <si>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</si>
  <si>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</si>
  <si>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</si>
  <si>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</si>
  <si>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</si>
  <si>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</si>
  <si>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</si>
  <si>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</si>
  <si>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</si>
  <si>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</si>
  <si>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</si>
  <si>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</si>
  <si>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</si>
  <si>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</si>
  <si>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</si>
  <si>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</si>
  <si>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</si>
  <si>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</si>
  <si>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</si>
  <si>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</si>
  <si>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</si>
  <si>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</si>
  <si>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</si>
  <si>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</si>
  <si>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</si>
  <si>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</si>
  <si>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</si>
  <si>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</si>
  <si>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</si>
  <si>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</si>
  <si>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</si>
  <si>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</si>
  <si>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</si>
  <si>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</si>
  <si>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</si>
  <si>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</si>
  <si>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</si>
  <si>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</si>
  <si>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</si>
  <si>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</si>
  <si>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</si>
  <si>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</si>
  <si>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</si>
  <si>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</si>
  <si>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</si>
  <si>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</si>
  <si>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</si>
  <si>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</si>
  <si>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</si>
  <si>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</si>
  <si>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</si>
  <si>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</si>
  <si>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</si>
  <si>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</si>
  <si>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</si>
  <si>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</si>
  <si>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</si>
  <si>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</si>
  <si>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</si>
  <si>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</si>
  <si>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</si>
  <si>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</si>
  <si>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</si>
  <si>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</si>
  <si>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</si>
  <si>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</si>
  <si>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</si>
  <si>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</si>
  <si>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</si>
  <si>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</si>
  <si>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</si>
  <si>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</si>
  <si>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</si>
  <si>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</si>
  <si>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</si>
  <si>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</si>
  <si>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</si>
  <si>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</si>
  <si>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</si>
  <si>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</si>
  <si>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</si>
  <si>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</si>
  <si>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</si>
  <si>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</si>
  <si>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</si>
  <si>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</si>
  <si>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</si>
  <si>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</si>
  <si>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</si>
  <si>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</si>
  <si>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</si>
  <si>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</si>
  <si>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</si>
  <si>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</si>
  <si>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</si>
  <si>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</si>
  <si>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</si>
  <si>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</si>
  <si>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</si>
  <si>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</si>
  <si>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</si>
  <si>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</si>
  <si>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</si>
  <si>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</si>
  <si>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</si>
  <si>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</si>
  <si>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</si>
  <si>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</si>
  <si>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</si>
  <si>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</si>
  <si>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</si>
  <si>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</si>
  <si>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</si>
  <si>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</si>
  <si>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</si>
  <si>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</si>
  <si>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</si>
  <si>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</si>
  <si>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</si>
  <si>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</si>
  <si>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</si>
  <si>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</si>
  <si>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</si>
  <si>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</si>
  <si>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</si>
  <si>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</si>
  <si>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</si>
  <si>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</si>
  <si>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</si>
  <si>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</si>
  <si>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</si>
  <si>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</si>
  <si>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</si>
  <si>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</si>
  <si>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</si>
  <si>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</si>
  <si>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</si>
  <si>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</si>
  <si>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</si>
  <si>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</si>
  <si>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</si>
  <si>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</si>
  <si>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</si>
  <si>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</si>
  <si>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</si>
  <si>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</si>
  <si>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</si>
  <si>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</si>
  <si>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</si>
  <si>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</si>
  <si>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</si>
  <si>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</si>
  <si>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</si>
  <si>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</si>
  <si>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</si>
  <si>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</si>
  <si>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</si>
  <si>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</si>
  <si>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</si>
  <si>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</si>
  <si>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</si>
  <si>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</si>
  <si>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</si>
  <si>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</si>
  <si>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</si>
  <si>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</si>
  <si>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</si>
  <si>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</si>
  <si>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</si>
  <si>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</si>
  <si>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</si>
  <si>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</si>
  <si>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</si>
  <si>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</si>
  <si>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</si>
  <si>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</si>
  <si>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</si>
  <si>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</si>
  <si>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</si>
  <si>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</si>
  <si>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</si>
  <si>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</si>
  <si>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</si>
  <si>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</si>
  <si>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</si>
  <si>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</si>
  <si>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</si>
  <si>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</si>
  <si>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</si>
  <si>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</si>
  <si>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</si>
  <si>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</si>
  <si>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</si>
  <si>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</si>
  <si>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</si>
  <si>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</si>
  <si>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</si>
  <si>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</si>
  <si>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</si>
  <si>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</si>
  <si>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</si>
  <si>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</si>
  <si>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</si>
  <si>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</si>
  <si>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</si>
  <si>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</si>
  <si>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</si>
  <si>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</si>
  <si>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</si>
  <si>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</si>
  <si>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</si>
  <si>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</si>
  <si>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</si>
  <si>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</si>
  <si>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</si>
  <si>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</si>
  <si>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</si>
  <si>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</si>
  <si>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</si>
  <si>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</si>
  <si>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</si>
  <si>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</si>
  <si>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</si>
  <si>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</si>
  <si>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</si>
  <si>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</si>
  <si>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</si>
  <si>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</si>
  <si>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</si>
  <si>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</si>
  <si>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</si>
  <si>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</si>
  <si>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</si>
  <si>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</si>
  <si>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</si>
  <si>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</si>
  <si>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</si>
  <si>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</si>
  <si>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</si>
  <si>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</si>
  <si>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</si>
  <si>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</si>
  <si>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</si>
  <si>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</si>
  <si>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</si>
  <si>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</si>
  <si>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</si>
  <si>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</si>
  <si>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</si>
  <si>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</si>
  <si>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</si>
  <si>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</si>
  <si>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</si>
  <si>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</si>
  <si>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</si>
  <si>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</si>
  <si>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</si>
  <si>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</si>
  <si>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</si>
  <si>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</si>
  <si>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</si>
  <si>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</si>
  <si>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</si>
  <si>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</si>
  <si>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</si>
  <si>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</si>
  <si>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</si>
  <si>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</si>
  <si>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</si>
  <si>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</si>
  <si>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</si>
  <si>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</si>
  <si>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</si>
  <si>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</si>
  <si>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</si>
  <si>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</si>
  <si>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</si>
  <si>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</si>
  <si>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</si>
  <si>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</si>
  <si>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</si>
  <si>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</si>
  <si>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</si>
  <si>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</si>
  <si>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</si>
  <si>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</si>
  <si>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</si>
  <si>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</si>
  <si>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</si>
  <si>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</si>
  <si>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</si>
  <si>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</si>
  <si>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</si>
  <si>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</si>
  <si>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</si>
  <si>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</si>
  <si>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</si>
  <si>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</si>
  <si>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</si>
  <si>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</si>
  <si>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</si>
  <si>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</si>
  <si>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</si>
  <si>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</si>
  <si>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</si>
  <si>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</si>
  <si>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</si>
  <si>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</si>
  <si>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</si>
  <si>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</si>
  <si>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</si>
  <si>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</si>
  <si>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</si>
  <si>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</si>
  <si>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</si>
  <si>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</si>
  <si>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</si>
  <si>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</si>
  <si>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</si>
  <si>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</si>
  <si>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</si>
  <si>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</si>
  <si>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</si>
  <si>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</si>
  <si>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</si>
  <si>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</si>
  <si>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</si>
  <si>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</si>
  <si>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</si>
  <si>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</si>
  <si>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</si>
  <si>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</si>
  <si>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</si>
  <si>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</si>
  <si>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</si>
  <si>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</si>
  <si>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</si>
  <si>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</si>
  <si>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</si>
  <si>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</si>
  <si>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</si>
  <si>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</si>
  <si>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</si>
  <si>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</si>
  <si>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</si>
  <si>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</si>
  <si>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</si>
  <si>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</si>
  <si>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</si>
  <si>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</si>
  <si>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</si>
  <si>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</si>
  <si>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</si>
  <si>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</si>
  <si>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</si>
  <si>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</si>
  <si>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</si>
  <si>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</si>
  <si>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</si>
  <si>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</si>
  <si>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</si>
  <si>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</si>
  <si>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</si>
  <si>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</si>
  <si>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</si>
  <si>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</si>
  <si>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</si>
  <si>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</si>
  <si>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</si>
  <si>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</si>
  <si>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</si>
  <si>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</si>
  <si>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</si>
  <si>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</si>
  <si>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</si>
  <si>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</si>
  <si>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</si>
  <si>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</si>
  <si>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</si>
  <si>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</si>
  <si>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</si>
  <si>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</si>
  <si>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</si>
  <si>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</si>
  <si>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</si>
  <si>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</si>
  <si>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</si>
  <si>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</si>
  <si>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</si>
  <si>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</si>
  <si>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</si>
  <si>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</si>
  <si>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</si>
  <si>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</si>
  <si>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</si>
  <si>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</si>
  <si>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</si>
  <si>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</si>
  <si>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</si>
  <si>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</si>
  <si>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</si>
  <si>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</si>
  <si>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</si>
  <si>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</si>
  <si>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</si>
  <si>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</si>
  <si>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</si>
  <si>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</si>
  <si>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</si>
  <si>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</si>
  <si>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</si>
  <si>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</si>
  <si>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</si>
  <si>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</si>
  <si>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</si>
  <si>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</si>
  <si>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</si>
  <si>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</si>
  <si>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</si>
  <si>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</si>
  <si>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</si>
  <si>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</si>
  <si>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</si>
  <si>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</si>
  <si>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</si>
  <si>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</si>
  <si>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</si>
  <si>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</si>
  <si>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</si>
  <si>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</si>
  <si>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</si>
  <si>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</si>
  <si>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</si>
  <si>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</si>
  <si>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</si>
  <si>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</si>
  <si>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</si>
  <si>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</si>
  <si>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</si>
  <si>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</si>
  <si>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</si>
  <si>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</si>
  <si>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</si>
  <si>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</si>
  <si>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</si>
  <si>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</si>
  <si>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</si>
  <si>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</si>
  <si>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</si>
  <si>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</si>
  <si>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</si>
  <si>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</si>
  <si>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</si>
  <si>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</si>
  <si>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</si>
  <si>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</si>
  <si>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</si>
  <si>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</si>
  <si>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</si>
  <si>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</si>
  <si>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</si>
  <si>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</si>
  <si>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</si>
  <si>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</si>
  <si>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</si>
  <si>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</si>
  <si>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</si>
  <si>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</si>
  <si>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</si>
  <si>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</si>
  <si>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</si>
  <si>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</si>
  <si>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</si>
  <si>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</si>
  <si>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</si>
  <si>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</si>
  <si>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</si>
  <si>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</si>
  <si>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</si>
  <si>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</si>
  <si>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</si>
  <si>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</si>
  <si>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</si>
  <si>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</si>
  <si>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</si>
  <si>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</si>
  <si>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</si>
  <si>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</si>
  <si>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</si>
  <si>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</si>
  <si>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</si>
  <si>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</si>
  <si>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</si>
  <si>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</si>
  <si>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</si>
  <si>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</si>
  <si>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</si>
  <si>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</si>
  <si>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</si>
  <si>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</si>
  <si>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</si>
  <si>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</si>
  <si>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</si>
  <si>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</si>
  <si>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</si>
  <si>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</si>
  <si>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</si>
  <si>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</si>
  <si>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</si>
  <si>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</si>
  <si>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</si>
  <si>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</si>
  <si>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</si>
  <si>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</si>
  <si>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</si>
  <si>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</si>
  <si>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</si>
  <si>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</si>
  <si>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</si>
  <si>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</si>
  <si>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</si>
  <si>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</si>
  <si>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</si>
  <si>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</si>
  <si>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</si>
  <si>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</si>
  <si>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</si>
  <si>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</si>
  <si>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</si>
  <si>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</si>
  <si>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</si>
  <si>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</si>
  <si>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</si>
  <si>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</si>
  <si>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</si>
  <si>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</si>
  <si>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</si>
  <si>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</si>
  <si>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</si>
  <si>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</si>
  <si>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</si>
  <si>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</si>
  <si>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</si>
  <si>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</si>
  <si>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</si>
  <si>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</si>
  <si>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</si>
  <si>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</si>
  <si>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</si>
  <si>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</si>
  <si>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</si>
  <si>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</si>
  <si>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</si>
  <si>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</si>
  <si>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</si>
  <si>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</si>
  <si>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</si>
  <si>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</si>
  <si>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</si>
  <si>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</si>
  <si>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</si>
  <si>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</si>
  <si>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</si>
  <si>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</si>
  <si>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</si>
  <si>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</si>
  <si>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</si>
  <si>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</si>
  <si>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</si>
  <si>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</si>
  <si>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</si>
  <si>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</si>
  <si>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</si>
  <si>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</si>
  <si>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</si>
  <si>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</si>
  <si>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</si>
  <si>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</si>
  <si>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</si>
  <si>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</si>
  <si>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</si>
  <si>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</si>
  <si>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</si>
  <si>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</si>
  <si>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</si>
  <si>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</si>
  <si>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</si>
  <si>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</si>
  <si>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</si>
  <si>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</si>
  <si>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</si>
  <si>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</si>
  <si>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</si>
  <si>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</si>
  <si>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</si>
  <si>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</si>
  <si>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</si>
  <si>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</si>
  <si>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</si>
  <si>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</si>
  <si>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</si>
  <si>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</si>
  <si>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</si>
  <si>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</si>
  <si>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</si>
  <si>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</si>
  <si>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</si>
  <si>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</si>
  <si>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</si>
  <si>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</si>
  <si>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</si>
  <si>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</si>
  <si>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</si>
  <si>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</si>
  <si>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</si>
  <si>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</si>
  <si>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</si>
  <si>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</si>
  <si>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</si>
  <si>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</si>
  <si>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</si>
  <si>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</si>
  <si>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</si>
  <si>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</si>
  <si>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</si>
  <si>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</si>
  <si>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</si>
  <si>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</si>
  <si>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</si>
  <si>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</si>
  <si>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</si>
  <si>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</si>
  <si>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</si>
  <si>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</si>
  <si>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</si>
  <si>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</si>
  <si>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</si>
  <si>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</si>
  <si>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</si>
  <si>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</si>
  <si>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</si>
  <si>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</si>
  <si>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</si>
  <si>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</si>
  <si>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</si>
  <si>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</si>
  <si>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</si>
  <si>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</si>
  <si>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</si>
  <si>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</si>
  <si>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</si>
  <si>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</si>
  <si>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</si>
  <si>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</si>
  <si>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</si>
  <si>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</si>
  <si>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</si>
  <si>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</si>
  <si>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</si>
  <si>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</si>
  <si>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</si>
  <si>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</si>
  <si>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</si>
  <si>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</si>
  <si>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</si>
  <si>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</si>
  <si>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</si>
  <si>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</si>
  <si>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</si>
  <si>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</si>
  <si>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</si>
  <si>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</si>
  <si>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</si>
  <si>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</si>
  <si>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</si>
  <si>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</si>
  <si>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</si>
  <si>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</si>
  <si>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</si>
  <si>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</si>
  <si>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</si>
  <si>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</si>
  <si>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</si>
  <si>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</si>
  <si>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</si>
  <si>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</si>
  <si>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</si>
  <si>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</si>
  <si>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</si>
  <si>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</si>
  <si>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</si>
  <si>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</si>
  <si>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</si>
  <si>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</si>
  <si>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</si>
  <si>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</si>
  <si>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</si>
  <si>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</si>
  <si>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</si>
  <si>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</si>
  <si>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</si>
  <si>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</si>
  <si>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</si>
  <si>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</si>
  <si>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</si>
  <si>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</si>
  <si>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</si>
  <si>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</si>
  <si>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</si>
  <si>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</si>
  <si>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</si>
  <si>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</si>
  <si>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</si>
  <si>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</si>
  <si>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</si>
  <si>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</si>
  <si>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</si>
  <si>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</si>
  <si>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</si>
  <si>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</si>
  <si>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</si>
  <si>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</si>
  <si>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</si>
  <si>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</si>
  <si>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</si>
  <si>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</si>
  <si>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</si>
  <si>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</si>
  <si>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</si>
  <si>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</si>
  <si>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</si>
  <si>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</si>
  <si>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</si>
  <si>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</si>
  <si>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</si>
  <si>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</si>
  <si>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</si>
  <si>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</si>
  <si>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</si>
  <si>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</si>
  <si>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</si>
  <si>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</si>
  <si>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</si>
  <si>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</si>
  <si>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</si>
  <si>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</si>
  <si>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</si>
  <si>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</si>
  <si>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</si>
  <si>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</si>
  <si>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</si>
  <si>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</si>
  <si>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</si>
  <si>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</si>
  <si>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</si>
  <si>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</si>
  <si>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</si>
  <si>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</si>
  <si>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</si>
  <si>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</si>
  <si>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</si>
  <si>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</si>
  <si>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</si>
  <si>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</si>
  <si>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</si>
  <si>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</si>
  <si>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</si>
  <si>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</si>
  <si>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</si>
  <si>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</si>
  <si>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</si>
  <si>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</si>
  <si>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</si>
  <si>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</si>
  <si>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</si>
  <si>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</si>
  <si>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</si>
  <si>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</si>
  <si>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</si>
  <si>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</si>
  <si>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</si>
  <si>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</si>
  <si>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</si>
  <si>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</si>
  <si>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</si>
  <si>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</si>
  <si>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</si>
  <si>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</si>
  <si>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</si>
  <si>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</si>
  <si>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</si>
  <si>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</si>
  <si>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</si>
  <si>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</si>
  <si>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</si>
  <si>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</si>
  <si>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</si>
  <si>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</si>
  <si>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</si>
  <si>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</si>
  <si>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</si>
  <si>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</si>
  <si>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</si>
  <si>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</si>
  <si>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</si>
  <si>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</si>
  <si>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</si>
  <si>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</si>
  <si>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</si>
  <si>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</si>
  <si>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</si>
  <si>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</si>
  <si>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</si>
  <si>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</si>
  <si>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</si>
  <si>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</si>
  <si>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</si>
  <si>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</si>
  <si>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</si>
  <si>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</si>
  <si>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</si>
  <si>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</si>
  <si>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</si>
  <si>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</si>
  <si>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</si>
  <si>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</si>
  <si>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</si>
  <si>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</si>
  <si>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</si>
  <si>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</si>
  <si>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</si>
  <si>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</si>
  <si>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</si>
  <si>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</si>
  <si>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</si>
  <si>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</si>
  <si>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</si>
  <si>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</si>
  <si>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</si>
  <si>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</si>
  <si>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</si>
  <si>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</si>
  <si>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</si>
  <si>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</si>
  <si>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</si>
  <si>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</si>
  <si>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</si>
  <si>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</si>
  <si>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</si>
  <si>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</si>
  <si>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</si>
  <si>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</si>
  <si>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</si>
  <si>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</si>
  <si>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</si>
  <si>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</si>
  <si>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</si>
  <si>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</si>
  <si>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</si>
  <si>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</si>
  <si>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</si>
  <si>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</si>
  <si>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</si>
  <si>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</si>
  <si>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</si>
  <si>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</si>
  <si>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</si>
  <si>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</si>
  <si>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</si>
  <si>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</si>
  <si>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</si>
  <si>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</si>
  <si>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</si>
  <si>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</si>
  <si>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</si>
  <si>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</si>
  <si>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</si>
  <si>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</si>
  <si>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</si>
  <si>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</si>
  <si>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</si>
  <si>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</si>
  <si>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</si>
  <si>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</si>
  <si>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</si>
  <si>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</si>
  <si>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</si>
  <si>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</si>
  <si>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</si>
  <si>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</si>
  <si>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</si>
  <si>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</si>
  <si>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</si>
  <si>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</si>
  <si>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</si>
  <si>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</si>
  <si>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</si>
  <si>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</si>
  <si>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</si>
  <si>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</si>
  <si>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</si>
  <si>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</si>
  <si>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</si>
  <si>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</si>
  <si>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</si>
  <si>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</si>
  <si>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</si>
  <si>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</si>
  <si>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</si>
  <si>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</si>
  <si>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</si>
  <si>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</si>
  <si>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</si>
  <si>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</si>
  <si>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</si>
  <si>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</si>
  <si>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</si>
  <si>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</si>
  <si>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</si>
  <si>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</si>
  <si>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</si>
  <si>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</si>
  <si>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</si>
  <si>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</si>
  <si>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</si>
  <si>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</si>
  <si>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</si>
  <si>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</si>
  <si>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</si>
  <si>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</si>
  <si>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</si>
  <si>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</si>
  <si>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</si>
  <si>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</si>
  <si>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</si>
  <si>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</si>
  <si>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</si>
  <si>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</si>
  <si>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</si>
  <si>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</si>
  <si>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</si>
  <si>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</si>
  <si>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</si>
  <si>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</si>
  <si>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</si>
  <si>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</si>
  <si>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</si>
  <si>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</si>
  <si>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</si>
  <si>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</si>
  <si>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</si>
  <si>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</si>
  <si>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</si>
  <si>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</si>
  <si>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</si>
  <si>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</si>
  <si>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</si>
  <si>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</si>
  <si>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</si>
  <si>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</si>
  <si>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</si>
  <si>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</si>
  <si>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</si>
  <si>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</si>
  <si>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</si>
  <si>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</si>
  <si>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</si>
  <si>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</si>
  <si>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</si>
  <si>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</si>
  <si>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</si>
  <si>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</si>
  <si>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</si>
  <si>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</si>
  <si>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</si>
  <si>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</si>
  <si>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</si>
  <si>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</si>
  <si>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</si>
  <si>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</si>
  <si>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</si>
  <si>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</si>
  <si>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</si>
  <si>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</si>
  <si>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</si>
  <si>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</si>
  <si>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</si>
  <si>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</si>
  <si>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</si>
  <si>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</si>
  <si>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</si>
  <si>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</si>
  <si>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</si>
  <si>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</si>
  <si>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</si>
  <si>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</si>
  <si>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</si>
  <si>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</si>
  <si>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</si>
  <si>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</si>
  <si>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</si>
  <si>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</si>
  <si>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</si>
  <si>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</si>
  <si>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</si>
  <si>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</si>
  <si>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</si>
  <si>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</si>
  <si>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</si>
  <si>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</si>
  <si>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</si>
  <si>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</si>
  <si>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</si>
  <si>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</si>
  <si>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</si>
  <si>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</si>
  <si>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</si>
  <si>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</si>
  <si>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</si>
  <si>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</si>
  <si>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</si>
  <si>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</si>
  <si>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</si>
  <si>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</si>
  <si>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</si>
  <si>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</si>
  <si>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</si>
  <si>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</si>
  <si>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</si>
  <si>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</si>
  <si>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</si>
  <si>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</si>
  <si>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</si>
  <si>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</si>
  <si>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</si>
  <si>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</si>
  <si>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</si>
  <si>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</si>
  <si>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</si>
  <si>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</si>
  <si>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</si>
  <si>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</si>
  <si>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</si>
  <si>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</si>
  <si>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</si>
  <si>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</si>
  <si>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</si>
  <si>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</si>
  <si>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</si>
  <si>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</si>
  <si>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</si>
  <si>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</si>
  <si>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</si>
  <si>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</si>
  <si>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</si>
  <si>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</si>
  <si>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</si>
  <si>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</si>
  <si>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</si>
  <si>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</si>
  <si>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</si>
  <si>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</si>
  <si>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</si>
  <si>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</si>
  <si>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</si>
  <si>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</si>
  <si>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</si>
  <si>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</si>
  <si>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</si>
  <si>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</si>
  <si>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</si>
  <si>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</si>
  <si>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</si>
  <si>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</si>
  <si>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</si>
  <si>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</si>
  <si>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</si>
  <si>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</si>
  <si>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</si>
  <si>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</si>
  <si>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</si>
  <si>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</si>
  <si>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</si>
  <si>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</si>
  <si>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</si>
  <si>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</si>
  <si>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</si>
  <si>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</si>
  <si>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</si>
  <si>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</si>
  <si>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</si>
  <si>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</si>
  <si>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</si>
  <si>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</si>
  <si>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</si>
  <si>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</si>
  <si>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</si>
  <si>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</si>
  <si>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</si>
  <si>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</si>
  <si>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</si>
  <si>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</si>
  <si>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</si>
  <si>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</si>
  <si>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</si>
  <si>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</si>
  <si>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</si>
  <si>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</si>
  <si>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</si>
  <si>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</si>
  <si>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</si>
  <si>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</si>
  <si>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</si>
  <si>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</si>
  <si>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</si>
  <si>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</si>
  <si>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</si>
  <si>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</si>
  <si>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</si>
  <si>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</si>
  <si>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</si>
  <si>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</si>
  <si>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</si>
  <si>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</si>
  <si>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</si>
  <si>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</si>
  <si>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</si>
  <si>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</si>
  <si>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</si>
  <si>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</si>
  <si>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</si>
  <si>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</si>
  <si>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</si>
  <si>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</si>
  <si>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</si>
  <si>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</si>
  <si>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</si>
  <si>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</si>
  <si>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</si>
  <si>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</si>
  <si>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</si>
  <si>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</si>
  <si>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</si>
  <si>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</si>
  <si>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</si>
  <si>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</si>
  <si>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</si>
  <si>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</si>
  <si>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</si>
  <si>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</si>
  <si>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</si>
  <si>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</si>
  <si>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</si>
  <si>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</si>
  <si>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</si>
  <si>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</si>
  <si>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</si>
  <si>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</si>
  <si>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</si>
  <si>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</si>
  <si>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</si>
  <si>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</si>
  <si>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</si>
  <si>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</si>
  <si>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</si>
  <si>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</si>
  <si>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</si>
  <si>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</si>
  <si>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</si>
  <si>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</si>
  <si>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</si>
  <si>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</si>
  <si>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</si>
  <si>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</si>
  <si>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</si>
  <si>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</si>
  <si>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</si>
  <si>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</si>
  <si>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</si>
  <si>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</si>
  <si>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</si>
  <si>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</si>
  <si>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</si>
  <si>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</si>
  <si>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</si>
  <si>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</si>
  <si>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</si>
  <si>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</si>
  <si>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</si>
  <si>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</si>
  <si>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</si>
  <si>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</si>
  <si>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</si>
  <si>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</si>
  <si>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</si>
  <si>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</si>
  <si>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</si>
  <si>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</si>
  <si>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</si>
  <si>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</si>
  <si>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</si>
  <si>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</si>
  <si>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</si>
  <si>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</si>
  <si>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</si>
  <si>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</si>
  <si>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</si>
  <si>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</si>
  <si>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</si>
  <si>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</si>
  <si>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</si>
  <si>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</si>
  <si>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</si>
  <si>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</si>
  <si>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</si>
  <si>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</si>
  <si>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</si>
  <si>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</si>
  <si>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</si>
  <si>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</si>
  <si>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</si>
  <si>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</si>
  <si>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</si>
  <si>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</si>
  <si>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</si>
  <si>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</si>
  <si>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</si>
  <si>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</si>
  <si>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</si>
  <si>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</si>
  <si>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</si>
  <si>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</si>
  <si>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</si>
  <si>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</si>
  <si>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</si>
  <si>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</si>
  <si>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</si>
  <si>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</si>
  <si>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</si>
  <si>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</si>
  <si>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</si>
  <si>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</si>
  <si>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</si>
  <si>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</si>
  <si>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</si>
  <si>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</si>
  <si>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</si>
  <si>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</si>
  <si>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</si>
  <si>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</si>
  <si>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</si>
  <si>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</si>
  <si>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</si>
  <si>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</si>
  <si>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</si>
  <si>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</si>
  <si>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</si>
  <si>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</si>
  <si>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</si>
  <si>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</si>
  <si>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</si>
  <si>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</si>
  <si>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</si>
  <si>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</si>
  <si>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</si>
  <si>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</si>
  <si>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</si>
  <si>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</si>
  <si>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</si>
  <si>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</si>
  <si>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</si>
  <si>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</si>
  <si>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</si>
  <si>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</si>
  <si>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</si>
  <si>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</si>
  <si>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</si>
  <si>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</si>
  <si>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</si>
  <si>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</si>
  <si>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</si>
  <si>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</si>
  <si>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</si>
  <si>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</si>
  <si>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</si>
  <si>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</si>
  <si>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</si>
  <si>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</si>
  <si>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</si>
  <si>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</si>
  <si>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</si>
  <si>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</si>
  <si>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</si>
  <si>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</si>
  <si>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</si>
  <si>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</si>
  <si>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</si>
  <si>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</si>
  <si>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</si>
  <si>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</si>
  <si>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</si>
  <si>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</si>
  <si>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</si>
  <si>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</si>
  <si>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</si>
  <si>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</si>
  <si>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</si>
  <si>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</si>
  <si>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</si>
  <si>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</si>
  <si>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</si>
  <si>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</si>
  <si>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</si>
  <si>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</si>
  <si>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</si>
  <si>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</si>
  <si>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</si>
  <si>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</si>
  <si>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</si>
  <si>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</si>
  <si>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</si>
  <si>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</si>
  <si>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</si>
  <si>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</si>
  <si>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</si>
  <si>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</si>
  <si>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</si>
  <si>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</si>
  <si>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</si>
  <si>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</si>
  <si>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</si>
  <si>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</si>
  <si>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</si>
  <si>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</si>
  <si>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</si>
  <si>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</si>
  <si>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</si>
  <si>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</si>
  <si>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</si>
  <si>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</si>
  <si>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</si>
  <si>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</si>
  <si>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</si>
  <si>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</si>
  <si>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</si>
  <si>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</si>
  <si>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</si>
  <si>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</si>
  <si>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</si>
  <si>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</si>
  <si>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</si>
  <si>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</si>
  <si>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</si>
  <si>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</si>
  <si>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</si>
  <si>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</si>
  <si>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</si>
  <si>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</si>
  <si>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</si>
  <si>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</si>
  <si>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</si>
  <si>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</si>
  <si>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</si>
  <si>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</si>
  <si>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</si>
  <si>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</si>
  <si>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</si>
  <si>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</si>
  <si>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</si>
  <si>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</si>
  <si>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</si>
  <si>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</si>
  <si>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</si>
  <si>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</si>
  <si>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</si>
  <si>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</si>
  <si>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</si>
  <si>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</si>
  <si>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</si>
  <si>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</si>
  <si>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</si>
  <si>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</si>
  <si>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</si>
  <si>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</si>
  <si>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</si>
  <si>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</si>
  <si>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</si>
  <si>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</si>
  <si>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</si>
  <si>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</si>
  <si>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</si>
  <si>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</si>
  <si>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</si>
  <si>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</si>
  <si>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</si>
  <si>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</si>
  <si>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</si>
  <si>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</si>
  <si>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</si>
  <si>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</si>
  <si>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</si>
  <si>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</si>
  <si>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</si>
  <si>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</si>
  <si>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</si>
  <si>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</si>
  <si>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</si>
  <si>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</si>
  <si>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</si>
  <si>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</si>
  <si>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</si>
  <si>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</si>
  <si>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</si>
  <si>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</si>
  <si>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</si>
  <si>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</si>
  <si>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</si>
  <si>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</si>
  <si>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</si>
  <si>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</si>
  <si>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</si>
  <si>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</si>
  <si>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</si>
  <si>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</si>
  <si>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</si>
  <si>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</si>
  <si>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</si>
  <si>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</si>
  <si>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</si>
  <si>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</si>
  <si>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</si>
  <si>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</si>
  <si>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</si>
  <si>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</si>
  <si>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</si>
  <si>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</si>
  <si>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</si>
  <si>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</si>
  <si>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</si>
  <si>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</si>
  <si>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</si>
  <si>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</si>
  <si>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</si>
  <si>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</si>
  <si>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</si>
  <si>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</si>
  <si>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</si>
  <si>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</si>
  <si>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</si>
  <si>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</si>
  <si>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</si>
  <si>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</si>
  <si>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</si>
  <si>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</si>
  <si>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</si>
  <si>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</si>
  <si>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</si>
  <si>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</si>
  <si>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</si>
  <si>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</si>
  <si>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</si>
  <si>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</si>
  <si>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</si>
  <si>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</si>
  <si>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</si>
  <si>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</si>
  <si>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</si>
  <si>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</si>
  <si>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</si>
  <si>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</si>
  <si>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</si>
  <si>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</si>
  <si>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</si>
  <si>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</si>
  <si>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</si>
  <si>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</si>
  <si>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</si>
  <si>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</si>
  <si>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</si>
  <si>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</si>
  <si>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</si>
  <si>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</si>
  <si>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</si>
  <si>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</si>
  <si>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</si>
  <si>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</si>
  <si>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</si>
  <si>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</si>
  <si>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</si>
  <si>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</si>
  <si>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</si>
  <si>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</si>
  <si>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</si>
  <si>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</si>
  <si>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</si>
  <si>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</si>
  <si>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</si>
  <si>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</si>
  <si>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</si>
  <si>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</si>
  <si>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</si>
  <si>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</si>
  <si>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</si>
  <si>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</si>
  <si>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</si>
  <si>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</si>
  <si>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</si>
  <si>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</si>
  <si>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</si>
  <si>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</si>
  <si>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</si>
  <si>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</si>
  <si>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</si>
  <si>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</si>
  <si>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</si>
  <si>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</si>
  <si>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</si>
  <si>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</si>
  <si>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</si>
  <si>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</si>
  <si>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</si>
  <si>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</si>
  <si>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</si>
  <si>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</si>
  <si>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</si>
  <si>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</si>
  <si>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</si>
  <si>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</si>
  <si>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</si>
  <si>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</si>
  <si>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</si>
  <si>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</si>
  <si>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</si>
  <si>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</si>
  <si>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</si>
  <si>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</si>
  <si>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</si>
  <si>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</si>
  <si>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</si>
  <si>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</si>
  <si>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</si>
  <si>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</si>
  <si>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</si>
  <si>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</si>
  <si>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</si>
  <si>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</si>
  <si>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</si>
  <si>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</si>
  <si>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</si>
  <si>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</si>
  <si>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</si>
  <si>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</si>
  <si>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</si>
  <si>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</si>
  <si>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</si>
  <si>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</si>
  <si>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</si>
  <si>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</si>
  <si>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</si>
  <si>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</si>
  <si>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</si>
  <si>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</si>
  <si>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</si>
  <si>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</si>
  <si>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</si>
  <si>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</si>
  <si>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</si>
  <si>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</si>
  <si>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</si>
  <si>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</si>
  <si>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</si>
  <si>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</si>
  <si>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</si>
  <si>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</si>
  <si>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</si>
  <si>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</si>
  <si>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</si>
  <si>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</si>
  <si>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</si>
  <si>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</si>
  <si>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</si>
  <si>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</si>
  <si>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</si>
  <si>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</si>
  <si>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</si>
  <si>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</si>
  <si>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</si>
  <si>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</si>
  <si>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</si>
  <si>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</si>
  <si>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</si>
  <si>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</si>
  <si>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</si>
  <si>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</si>
  <si>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</si>
  <si>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</si>
  <si>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</si>
  <si>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</si>
  <si>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</si>
  <si>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</si>
  <si>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</si>
  <si>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</si>
  <si>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</si>
  <si>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</si>
  <si>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</si>
  <si>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</si>
  <si>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</si>
  <si>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</si>
  <si>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</si>
  <si>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</si>
  <si>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</si>
  <si>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</si>
  <si>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</si>
  <si>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</si>
  <si>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</si>
  <si>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</si>
  <si>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</si>
  <si>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</si>
  <si>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</si>
  <si>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</si>
  <si>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</si>
  <si>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</si>
  <si>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</si>
  <si>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</si>
  <si>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</si>
  <si>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</si>
  <si>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</si>
  <si>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</si>
  <si>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</si>
  <si>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</si>
  <si>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</si>
  <si>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</si>
  <si>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</si>
  <si>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</si>
  <si>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</si>
  <si>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</si>
  <si>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</si>
  <si>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</si>
  <si>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</si>
  <si>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</si>
  <si>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</si>
  <si>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</si>
  <si>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</si>
  <si>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</si>
  <si>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</si>
  <si>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</si>
  <si>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</si>
  <si>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</si>
  <si>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</si>
  <si>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</si>
  <si>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</si>
  <si>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</si>
  <si>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</si>
  <si>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</si>
  <si>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</si>
  <si>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</si>
  <si>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</si>
  <si>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</si>
  <si>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</si>
  <si>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</si>
  <si>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</si>
  <si>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</si>
  <si>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</si>
  <si>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</si>
  <si>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</si>
  <si>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</si>
  <si>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</si>
  <si>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</si>
  <si>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</si>
  <si>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</si>
  <si>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</si>
  <si>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</si>
  <si>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</si>
  <si>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</si>
  <si>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</si>
  <si>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</si>
  <si>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</si>
  <si>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</si>
  <si>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</si>
  <si>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</si>
  <si>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</si>
  <si>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</si>
  <si>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</si>
  <si>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</si>
  <si>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</si>
  <si>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</si>
  <si>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</si>
  <si>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</si>
  <si>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</si>
  <si>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</si>
  <si>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</si>
  <si>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</si>
  <si>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</si>
  <si>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</si>
  <si>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</si>
  <si>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</si>
  <si>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</si>
  <si>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</si>
  <si>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</si>
  <si>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</si>
  <si>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</si>
  <si>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</si>
  <si>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</si>
  <si>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</si>
  <si>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</si>
  <si>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</si>
  <si>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</si>
  <si>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</si>
  <si>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</si>
  <si>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</si>
  <si>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</si>
  <si>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</si>
  <si>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</si>
  <si>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</si>
  <si>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</si>
  <si>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</si>
  <si>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</si>
  <si>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</si>
  <si>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</si>
  <si>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</si>
  <si>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</si>
  <si>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</si>
  <si>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</si>
  <si>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</si>
  <si>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</si>
  <si>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</si>
  <si>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</si>
  <si>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</si>
  <si>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</si>
  <si>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</si>
  <si>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</si>
  <si>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</si>
  <si>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</si>
  <si>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</si>
  <si>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</si>
  <si>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</si>
  <si>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</si>
  <si>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</si>
  <si>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</si>
  <si>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</si>
  <si>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</si>
  <si>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</si>
  <si>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</si>
  <si>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</si>
  <si>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</si>
  <si>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</si>
  <si>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</si>
  <si>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</si>
  <si>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</si>
  <si>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</si>
  <si>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</si>
  <si>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</si>
  <si>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</si>
  <si>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</si>
  <si>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</si>
  <si>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</si>
  <si>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</si>
  <si>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</si>
  <si>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</si>
  <si>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</si>
  <si>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</si>
  <si>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</si>
  <si>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</si>
  <si>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</si>
  <si>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</si>
  <si>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</si>
  <si>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</si>
  <si>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</si>
  <si>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</si>
  <si>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</si>
  <si>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</si>
  <si>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</si>
  <si>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</si>
  <si>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</si>
  <si>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</si>
  <si>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</si>
  <si>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</si>
  <si>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</si>
  <si>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</si>
  <si>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</si>
  <si>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</si>
  <si>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</si>
  <si>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</si>
  <si>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</si>
  <si>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</si>
  <si>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</si>
  <si>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</si>
  <si>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</si>
  <si>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</si>
  <si>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</si>
  <si>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</si>
  <si>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</si>
  <si>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</si>
  <si>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</si>
  <si>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</si>
  <si>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</si>
  <si>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</si>
  <si>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</si>
  <si>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</si>
  <si>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</si>
  <si>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</si>
  <si>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</si>
  <si>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</si>
  <si>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</si>
  <si>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</si>
  <si>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</si>
  <si>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</si>
  <si>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</si>
  <si>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</si>
  <si>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</si>
  <si>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</si>
  <si>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</si>
  <si>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</si>
  <si>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</si>
  <si>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</si>
  <si>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</si>
  <si>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</si>
  <si>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</si>
  <si>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</si>
  <si>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</si>
  <si>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</si>
  <si>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</si>
  <si>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</si>
  <si>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</si>
  <si>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</si>
  <si>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</si>
  <si>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</si>
  <si>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</si>
  <si>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</si>
  <si>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</si>
  <si>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</si>
  <si>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</si>
  <si>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</si>
  <si>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</si>
  <si>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</si>
  <si>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</si>
  <si>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</si>
  <si>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</si>
  <si>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</si>
  <si>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</si>
  <si>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</si>
  <si>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</si>
  <si>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</si>
  <si>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</si>
  <si>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</si>
  <si>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</si>
  <si>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</si>
  <si>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</si>
  <si>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</si>
  <si>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</si>
  <si>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</si>
  <si>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</si>
  <si>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</si>
  <si>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</si>
  <si>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</si>
  <si>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</si>
  <si>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</si>
  <si>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</si>
  <si>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</si>
  <si>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</si>
  <si>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</si>
  <si>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</si>
  <si>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</si>
  <si>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</si>
  <si>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</si>
  <si>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</si>
  <si>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</si>
  <si>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</si>
  <si>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</si>
  <si>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</si>
  <si>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</si>
  <si>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</si>
  <si>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</si>
  <si>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</si>
  <si>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</si>
  <si>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</si>
  <si>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</si>
  <si>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</si>
  <si>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</si>
  <si>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</si>
  <si>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</si>
  <si>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</si>
  <si>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</si>
  <si>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</si>
  <si>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</si>
  <si>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</si>
  <si>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</si>
  <si>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</si>
  <si>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</si>
  <si>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</si>
  <si>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</si>
  <si>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</si>
  <si>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</si>
  <si>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</si>
  <si>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</si>
  <si>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</si>
  <si>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</si>
  <si>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</si>
  <si>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</si>
  <si>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</si>
  <si>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</si>
  <si>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</si>
  <si>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</si>
  <si>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</si>
  <si>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</si>
  <si>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</si>
  <si>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</si>
  <si>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</si>
  <si>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</si>
  <si>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</si>
  <si>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</si>
  <si>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</si>
  <si>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</si>
  <si>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</si>
  <si>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</si>
  <si>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</si>
  <si>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</si>
  <si>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</si>
  <si>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</si>
  <si>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</si>
  <si>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</si>
  <si>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</si>
  <si>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</si>
  <si>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</si>
  <si>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</si>
  <si>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</si>
  <si>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</si>
  <si>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</si>
  <si>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</si>
  <si>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</si>
  <si>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</si>
  <si>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</si>
  <si>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</si>
  <si>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</si>
  <si>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</si>
  <si>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</si>
  <si>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</si>
  <si>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</si>
  <si>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</si>
  <si>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</si>
  <si>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</si>
  <si>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</si>
  <si>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</si>
  <si>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</si>
  <si>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</si>
  <si>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</si>
  <si>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</si>
  <si>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</si>
  <si>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</si>
  <si>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</si>
  <si>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</si>
  <si>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</si>
  <si>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</si>
  <si>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</si>
  <si>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</si>
  <si>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</si>
  <si>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</si>
  <si>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</si>
  <si>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</si>
  <si>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</si>
  <si>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</si>
  <si>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</si>
  <si>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</si>
  <si>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</si>
  <si>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</si>
  <si>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</si>
  <si>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</si>
  <si>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</si>
  <si>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</si>
  <si>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</si>
  <si>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</si>
  <si>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</si>
  <si>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</si>
  <si>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</si>
  <si>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</si>
  <si>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</si>
  <si>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</si>
  <si>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</si>
  <si>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</si>
  <si>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</si>
  <si>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</si>
  <si>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</si>
  <si>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</si>
  <si>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</si>
  <si>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</si>
  <si>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</si>
  <si>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</si>
  <si>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</si>
  <si>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</si>
  <si>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</si>
  <si>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</si>
  <si>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</si>
  <si>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</si>
  <si>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</si>
  <si>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</si>
  <si>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</si>
  <si>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</si>
  <si>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</si>
  <si>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</si>
  <si>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</si>
  <si>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</si>
  <si>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</si>
  <si>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</si>
  <si>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</si>
  <si>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</si>
  <si>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</si>
  <si>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</si>
  <si>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</si>
  <si>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</si>
  <si>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</si>
  <si>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</si>
  <si>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</si>
  <si>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</si>
  <si>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</si>
  <si>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</si>
  <si>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</si>
  <si>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</si>
  <si>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</si>
  <si>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</si>
  <si>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</si>
  <si>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</si>
  <si>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</si>
  <si>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</si>
  <si>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</si>
  <si>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</si>
  <si>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</si>
  <si>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</si>
  <si>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</si>
  <si>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</si>
  <si>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</si>
  <si>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</si>
  <si>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</si>
  <si>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</si>
  <si>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</si>
  <si>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</si>
  <si>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</si>
  <si>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</si>
  <si>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</si>
  <si>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</si>
  <si>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</si>
  <si>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</si>
  <si>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</si>
  <si>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</si>
  <si>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</si>
  <si>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</si>
  <si>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</si>
  <si>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</si>
  <si>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</si>
  <si>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</si>
  <si>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</si>
  <si>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</si>
  <si>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</si>
  <si>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</si>
  <si>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</si>
  <si>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</si>
  <si>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</si>
  <si>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</si>
  <si>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</si>
  <si>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</si>
  <si>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</si>
  <si>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</si>
  <si>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</si>
  <si>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</si>
  <si>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</si>
  <si>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</si>
  <si>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</si>
  <si>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</si>
  <si>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</si>
  <si>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</si>
  <si>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</si>
  <si>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</si>
  <si>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</si>
  <si>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</si>
  <si>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</si>
  <si>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</si>
  <si>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</si>
  <si>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</si>
  <si>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</si>
  <si>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</si>
  <si>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</si>
  <si>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</si>
  <si>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</si>
  <si>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</si>
  <si>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</si>
  <si>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</si>
  <si>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</si>
  <si>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</si>
  <si>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</si>
  <si>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</si>
  <si>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</si>
  <si>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</si>
  <si>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</si>
  <si>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</si>
  <si>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</si>
  <si>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</si>
  <si>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</si>
  <si>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</si>
  <si>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</si>
  <si>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</si>
  <si>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</si>
  <si>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</si>
  <si>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</si>
  <si>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</si>
  <si>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</si>
  <si>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</si>
  <si>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</si>
  <si>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</si>
  <si>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</si>
  <si>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</si>
  <si>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</si>
  <si>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</si>
  <si>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</si>
  <si>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</si>
  <si>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</si>
  <si>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</si>
  <si>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</si>
  <si>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</si>
  <si>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</si>
  <si>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</si>
  <si>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</si>
  <si>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</si>
  <si>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</si>
  <si>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</si>
  <si>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</si>
  <si>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</si>
  <si>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</si>
  <si>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</si>
  <si>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</si>
  <si>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</si>
  <si>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</si>
  <si>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</si>
  <si>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</si>
  <si>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</si>
  <si>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</si>
  <si>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</si>
  <si>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</si>
  <si>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</si>
  <si>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</si>
  <si>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</si>
  <si>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</si>
  <si>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</si>
  <si>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</si>
  <si>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</si>
  <si>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</si>
  <si>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</si>
  <si>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</si>
  <si>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</si>
  <si>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</si>
  <si>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</si>
  <si>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</si>
  <si>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</si>
  <si>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</si>
  <si>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</si>
  <si>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</si>
  <si>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</si>
  <si>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</si>
  <si>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</si>
  <si>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</si>
  <si>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</si>
  <si>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</si>
  <si>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</si>
  <si>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</si>
  <si>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</si>
  <si>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</si>
  <si>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</si>
  <si>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</si>
  <si>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</si>
  <si>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</si>
  <si>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</si>
  <si>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</si>
  <si>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</si>
  <si>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</si>
  <si>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</si>
  <si>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</si>
  <si>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</si>
  <si>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</si>
  <si>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</si>
  <si>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</si>
  <si>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</si>
  <si>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</si>
  <si>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</si>
  <si>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</si>
  <si>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</si>
  <si>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</si>
  <si>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</si>
  <si>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</si>
  <si>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</si>
  <si>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</si>
  <si>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</si>
  <si>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</si>
  <si>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</si>
  <si>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</si>
  <si>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</si>
  <si>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</si>
  <si>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</si>
  <si>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</si>
  <si>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</si>
  <si>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</si>
  <si>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</si>
  <si>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</si>
  <si>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</si>
  <si>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</si>
  <si>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</si>
  <si>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</si>
  <si>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</si>
  <si>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</si>
  <si>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</si>
  <si>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</si>
  <si>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</si>
  <si>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</si>
  <si>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</si>
  <si>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</si>
  <si>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</si>
  <si>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</si>
  <si>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</si>
  <si>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</si>
  <si>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</si>
  <si>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</si>
  <si>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</si>
  <si>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</si>
  <si>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</si>
  <si>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</si>
  <si>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</si>
  <si>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</si>
  <si>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</si>
  <si>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</si>
  <si>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</si>
  <si>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</si>
  <si>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</si>
  <si>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</si>
  <si>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</si>
  <si>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</si>
  <si>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</si>
  <si>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</si>
  <si>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</si>
  <si>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</si>
  <si>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</si>
  <si>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</si>
  <si>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</si>
  <si>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</si>
  <si>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</si>
  <si>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</si>
  <si>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</si>
  <si>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</si>
  <si>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</si>
  <si>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</si>
  <si>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</si>
  <si>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</si>
  <si>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</si>
  <si>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</si>
  <si>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</si>
  <si>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</si>
  <si>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</si>
  <si>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</si>
  <si>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</si>
  <si>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</si>
  <si>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</si>
  <si>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</si>
  <si>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</si>
  <si>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</si>
  <si>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</si>
  <si>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</si>
  <si>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</si>
  <si>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</si>
  <si>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</si>
  <si>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</si>
  <si>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</si>
  <si>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</si>
  <si>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</si>
  <si>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</si>
  <si>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</si>
  <si>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</si>
  <si>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</si>
  <si>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</si>
  <si>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</si>
  <si>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</si>
  <si>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</si>
  <si>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</si>
  <si>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</si>
  <si>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</si>
  <si>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</si>
  <si>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</si>
  <si>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</si>
  <si>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</si>
  <si>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</si>
  <si>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</si>
  <si>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</si>
  <si>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</si>
  <si>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</si>
  <si>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</si>
  <si>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</si>
  <si>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</si>
  <si>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</si>
  <si>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</si>
  <si>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</si>
  <si>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</si>
  <si>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</si>
  <si>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</si>
  <si>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</si>
  <si>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</si>
  <si>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</si>
  <si>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</si>
  <si>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</si>
  <si>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</si>
  <si>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</si>
  <si>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</si>
  <si>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</si>
  <si>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</si>
  <si>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</si>
  <si>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</si>
  <si>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</si>
  <si>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</si>
  <si>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</si>
  <si>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</si>
  <si>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</si>
  <si>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</si>
  <si>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</si>
  <si>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</si>
  <si>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</si>
  <si>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</si>
  <si>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</si>
  <si>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</si>
  <si>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</si>
  <si>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</si>
  <si>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</si>
  <si>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</si>
  <si>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</si>
  <si>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</si>
  <si>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</si>
  <si>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</si>
  <si>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</si>
  <si>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</si>
  <si>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</si>
  <si>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</si>
  <si>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</si>
  <si>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</si>
  <si>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</si>
  <si>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</si>
  <si>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</si>
  <si>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</si>
  <si>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</si>
  <si>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</si>
  <si>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</si>
  <si>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</si>
  <si>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</si>
  <si>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</si>
  <si>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</si>
  <si>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</si>
  <si>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</si>
  <si>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</si>
  <si>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</si>
  <si>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</si>
  <si>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</si>
  <si>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</si>
  <si>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</si>
  <si>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</si>
  <si>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</si>
  <si>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</si>
  <si>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</si>
  <si>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</si>
  <si>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</si>
  <si>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</si>
  <si>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</si>
  <si>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</si>
  <si>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</si>
  <si>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</si>
  <si>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</si>
  <si>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</si>
  <si>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</si>
  <si>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</si>
  <si>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</si>
  <si>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</si>
  <si>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</si>
  <si>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</si>
  <si>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</si>
  <si>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</si>
  <si>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</si>
  <si>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</si>
  <si>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</si>
  <si>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</si>
  <si>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</si>
  <si>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</si>
  <si>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</si>
  <si>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</si>
  <si>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</si>
  <si>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</si>
  <si>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</si>
  <si>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</si>
  <si>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</si>
  <si>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</si>
  <si>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</si>
  <si>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</si>
  <si>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</si>
  <si>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</si>
  <si>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</si>
  <si>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</si>
  <si>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</si>
  <si>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</si>
  <si>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</si>
  <si>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</si>
  <si>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</si>
  <si>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</si>
  <si>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</si>
  <si>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</si>
  <si>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</si>
  <si>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</si>
  <si>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</si>
  <si>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</si>
  <si>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</si>
  <si>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</si>
  <si>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</si>
  <si>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</si>
  <si>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</si>
  <si>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</si>
  <si>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</si>
  <si>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</si>
  <si>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</si>
  <si>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</si>
  <si>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</si>
  <si>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</si>
  <si>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</si>
  <si>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</si>
  <si>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</si>
  <si>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</si>
  <si>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</si>
  <si>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</si>
  <si>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</si>
  <si>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</si>
  <si>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</si>
  <si>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</si>
  <si>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</si>
  <si>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</si>
  <si>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</si>
  <si>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</si>
  <si>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</si>
  <si>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</si>
  <si>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</si>
  <si>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</si>
  <si>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</si>
  <si>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</si>
  <si>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</si>
  <si>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</si>
  <si>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</si>
  <si>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</si>
  <si>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</si>
  <si>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</si>
  <si>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</si>
  <si>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</si>
  <si>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</si>
  <si>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</si>
  <si>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</si>
  <si>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</si>
  <si>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</si>
  <si>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</si>
  <si>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</si>
  <si>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</si>
  <si>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</si>
  <si>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</si>
  <si>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</si>
  <si>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</si>
  <si>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</si>
  <si>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</si>
  <si>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</si>
  <si>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</si>
  <si>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</si>
  <si>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</si>
  <si>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</si>
  <si>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</si>
  <si>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</si>
  <si>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</si>
  <si>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</si>
  <si>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</si>
  <si>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</si>
  <si>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</si>
  <si>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</si>
  <si>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</si>
  <si>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</si>
  <si>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</si>
  <si>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</si>
  <si>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</si>
  <si>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</si>
  <si>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</si>
  <si>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</si>
  <si>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</si>
  <si>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</si>
  <si>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</si>
  <si>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</si>
  <si>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</si>
  <si>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</si>
  <si>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</si>
  <si>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</si>
  <si>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</si>
  <si>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</si>
  <si>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</si>
  <si>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</si>
  <si>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</si>
  <si>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</si>
  <si>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</si>
  <si>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</si>
  <si>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</si>
  <si>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</si>
  <si>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</si>
  <si>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</si>
  <si>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</si>
  <si>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</si>
  <si>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</si>
  <si>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</si>
  <si>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</si>
  <si>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</si>
  <si>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</si>
  <si>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</si>
  <si>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</si>
  <si>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</si>
  <si>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</si>
  <si>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</si>
  <si>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</si>
  <si>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</si>
  <si>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</si>
  <si>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</si>
  <si>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</si>
  <si>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</si>
  <si>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</si>
  <si>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</si>
  <si>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</si>
  <si>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</si>
  <si>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</si>
  <si>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</si>
  <si>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</si>
  <si>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</si>
  <si>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</si>
  <si>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</si>
  <si>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</si>
  <si>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</si>
  <si>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</si>
  <si>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</si>
  <si>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</si>
  <si>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</si>
  <si>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</si>
  <si>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</si>
  <si>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</si>
  <si>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</si>
  <si>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</si>
  <si>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</si>
  <si>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</si>
  <si>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</si>
  <si>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</si>
  <si>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</si>
  <si>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</si>
  <si>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</si>
  <si>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</si>
  <si>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</si>
  <si>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</si>
  <si>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</si>
  <si>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</si>
  <si>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</si>
  <si>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</si>
  <si>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</si>
  <si>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</si>
  <si>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</si>
  <si>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</si>
  <si>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</si>
  <si>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</si>
  <si>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</si>
  <si>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</si>
  <si>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</si>
  <si>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</si>
  <si>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</si>
  <si>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</si>
  <si>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</si>
  <si>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</si>
  <si>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</si>
  <si>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</si>
  <si>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</si>
  <si>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</si>
  <si>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</si>
  <si>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</si>
  <si>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</si>
  <si>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</si>
  <si>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</si>
  <si>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</si>
  <si>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</si>
  <si>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</si>
  <si>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</si>
  <si>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</si>
  <si>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</si>
  <si>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</si>
  <si>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</si>
  <si>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</si>
  <si>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</si>
  <si>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</si>
  <si>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</si>
  <si>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</si>
  <si>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</si>
  <si>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</si>
  <si>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</si>
  <si>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</si>
  <si>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</si>
  <si>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</si>
  <si>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</si>
  <si>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</si>
  <si>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</si>
  <si>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</si>
  <si>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</si>
  <si>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</si>
  <si>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</si>
  <si>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</si>
  <si>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</si>
  <si>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</si>
  <si>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</si>
  <si>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</si>
  <si>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</si>
  <si>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</si>
  <si>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</si>
  <si>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</si>
  <si>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</si>
  <si>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</si>
  <si>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</si>
  <si>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</si>
  <si>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</si>
  <si>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</si>
  <si>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</si>
  <si>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</si>
  <si>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</si>
  <si>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</si>
  <si>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</si>
  <si>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</si>
  <si>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</si>
  <si>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</si>
  <si>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</si>
  <si>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</si>
  <si>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</si>
  <si>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</si>
  <si>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</si>
  <si>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</si>
  <si>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</si>
  <si>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</si>
  <si>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</si>
  <si>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</si>
  <si>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</si>
  <si>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</si>
  <si>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</si>
  <si>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</si>
  <si>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</si>
  <si>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</si>
  <si>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</si>
  <si>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</si>
  <si>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</si>
  <si>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</si>
  <si>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</si>
  <si>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</si>
  <si>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</si>
  <si>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</si>
  <si>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</si>
  <si>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</si>
  <si>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</si>
  <si>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</si>
  <si>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</si>
  <si>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</si>
  <si>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</si>
  <si>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</si>
  <si>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</si>
  <si>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</si>
  <si>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</si>
  <si>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</si>
  <si>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</si>
  <si>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</si>
  <si>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</si>
  <si>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</si>
  <si>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</si>
  <si>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</si>
  <si>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</si>
  <si>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</si>
  <si>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</si>
  <si>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</si>
  <si>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</si>
  <si>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</si>
  <si>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</si>
  <si>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</si>
  <si>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</si>
  <si>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</si>
  <si>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</si>
  <si>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</si>
  <si>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</si>
  <si>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</si>
  <si>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</si>
  <si>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</si>
  <si>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</si>
  <si>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</si>
  <si>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</si>
  <si>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</si>
  <si>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</si>
  <si>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</si>
  <si>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</si>
  <si>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</si>
  <si>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</si>
  <si>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</si>
  <si>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</si>
  <si>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</si>
  <si>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</si>
  <si>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</si>
  <si>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</si>
  <si>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</si>
  <si>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</si>
  <si>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</si>
  <si>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</si>
  <si>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</si>
  <si>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</si>
  <si>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</si>
  <si>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</si>
  <si>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</si>
  <si>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</si>
  <si>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</si>
  <si>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</si>
  <si>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</si>
  <si>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</si>
  <si>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</si>
  <si>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</si>
  <si>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</si>
  <si>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</si>
  <si>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</si>
  <si>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</si>
  <si>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</si>
  <si>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</si>
  <si>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</si>
  <si>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</si>
  <si>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</si>
  <si>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</si>
  <si>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</si>
  <si>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</si>
  <si>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</si>
  <si>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</si>
  <si>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</si>
  <si>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</si>
  <si>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</si>
  <si>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</si>
  <si>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</si>
  <si>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</si>
  <si>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</si>
  <si>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</si>
  <si>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</si>
  <si>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</si>
  <si>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</si>
  <si>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</si>
  <si>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</si>
  <si>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</si>
  <si>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</si>
  <si>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</si>
  <si>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</si>
  <si>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</si>
  <si>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</si>
  <si>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</si>
  <si>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</si>
  <si>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</si>
  <si>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</si>
  <si>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</si>
  <si>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</si>
  <si>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</si>
  <si>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</si>
  <si>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</si>
  <si>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</si>
  <si>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</si>
  <si>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</si>
  <si>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</si>
  <si>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</si>
  <si>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</si>
  <si>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</si>
  <si>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</si>
  <si>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</si>
  <si>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</si>
  <si>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</si>
  <si>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</si>
  <si>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</si>
  <si>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</si>
  <si>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</si>
  <si>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</si>
  <si>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</si>
  <si>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</si>
  <si>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</si>
  <si>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</si>
  <si>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</si>
  <si>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</si>
  <si>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</si>
  <si>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</si>
  <si>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</si>
  <si>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</si>
  <si>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</si>
  <si>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</si>
  <si>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</si>
  <si>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</si>
  <si>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</si>
  <si>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</si>
  <si>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</si>
  <si>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</si>
  <si>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</si>
  <si>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</si>
  <si>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</si>
  <si>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</si>
  <si>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</si>
  <si>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</si>
  <si>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</si>
  <si>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</si>
  <si>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</si>
  <si>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</si>
  <si>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</si>
  <si>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</si>
  <si>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</si>
  <si>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</si>
  <si>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</si>
  <si>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</si>
  <si>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</si>
  <si>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</si>
  <si>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</si>
  <si>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</si>
  <si>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</si>
  <si>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</si>
  <si>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</si>
  <si>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</si>
  <si>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</si>
  <si>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</si>
  <si>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</si>
  <si>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</si>
  <si>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</si>
  <si>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</si>
  <si>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</si>
  <si>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</si>
  <si>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</si>
  <si>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</si>
  <si>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</si>
  <si>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</si>
  <si>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</si>
  <si>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</si>
  <si>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</si>
  <si>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</si>
  <si>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</si>
  <si>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</si>
  <si>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</si>
  <si>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</si>
  <si>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</si>
  <si>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</si>
  <si>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</si>
  <si>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</si>
  <si>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</si>
  <si>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</si>
  <si>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</si>
  <si>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</si>
  <si>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</si>
  <si>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</si>
  <si>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</si>
  <si>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</si>
  <si>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</si>
  <si>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</si>
  <si>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</si>
  <si>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</si>
  <si>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</si>
  <si>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</si>
  <si>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</si>
  <si>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</si>
  <si>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</si>
  <si>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</si>
  <si>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</si>
  <si>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</si>
  <si>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</si>
  <si>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</si>
  <si>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</si>
  <si>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</si>
  <si>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</si>
  <si>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</si>
  <si>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</si>
  <si>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</si>
  <si>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</si>
  <si>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</si>
  <si>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</si>
  <si>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</si>
  <si>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</si>
  <si>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</si>
  <si>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</si>
  <si>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</si>
  <si>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</si>
  <si>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</si>
  <si>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</si>
  <si>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</si>
  <si>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</si>
  <si>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</si>
  <si>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</si>
  <si>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</si>
  <si>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</si>
  <si>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</si>
  <si>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</si>
  <si>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</si>
  <si>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</si>
  <si>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</si>
  <si>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</si>
  <si>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</si>
  <si>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</si>
  <si>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</si>
  <si>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</si>
  <si>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</si>
  <si>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</si>
  <si>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</si>
  <si>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</si>
  <si>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</si>
  <si>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</si>
  <si>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</si>
  <si>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</si>
  <si>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</si>
  <si>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</si>
  <si>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</si>
  <si>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</si>
  <si>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</si>
  <si>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</si>
  <si>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</si>
  <si>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</si>
  <si>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</si>
  <si>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</si>
  <si>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</si>
  <si>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</si>
  <si>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</si>
  <si>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</si>
  <si>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</si>
  <si>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</si>
  <si>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</si>
  <si>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</si>
  <si>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</si>
  <si>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</si>
  <si>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</si>
  <si>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</si>
  <si>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</si>
  <si>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</si>
  <si>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</si>
  <si>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</si>
  <si>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</si>
  <si>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</si>
  <si>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</si>
  <si>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</si>
  <si>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</si>
  <si>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</si>
  <si>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</si>
  <si>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</si>
  <si>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</si>
  <si>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</si>
  <si>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</si>
  <si>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</si>
  <si>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</si>
  <si>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</si>
  <si>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</si>
  <si>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</si>
  <si>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</si>
  <si>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</si>
  <si>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</si>
  <si>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</si>
  <si>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</si>
  <si>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</si>
  <si>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</si>
  <si>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</si>
  <si>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</si>
  <si>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</si>
  <si>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</si>
  <si>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</si>
  <si>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</si>
  <si>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</si>
  <si>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</si>
  <si>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</si>
  <si>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</si>
  <si>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</si>
  <si>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</si>
  <si>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</si>
  <si>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</si>
  <si>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</si>
  <si>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</si>
  <si>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</si>
  <si>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</si>
  <si>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</si>
  <si>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</si>
  <si>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</si>
  <si>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</si>
  <si>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</si>
  <si>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</si>
  <si>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</si>
  <si>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</si>
  <si>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</si>
  <si>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</si>
  <si>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</si>
  <si>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</si>
  <si>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</si>
  <si>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</si>
  <si>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</si>
  <si>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</si>
  <si>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</si>
  <si>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</si>
  <si>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</si>
  <si>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</si>
  <si>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</si>
  <si>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</si>
  <si>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</si>
  <si>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</si>
  <si>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</si>
  <si>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</si>
  <si>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</si>
  <si>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</si>
  <si>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</si>
  <si>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</si>
  <si>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</si>
  <si>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</si>
  <si>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</si>
  <si>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</si>
  <si>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</si>
  <si>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</si>
  <si>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</si>
  <si>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</si>
  <si>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</si>
  <si>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</si>
  <si>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</si>
  <si>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</si>
  <si>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</si>
  <si>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</si>
  <si>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</si>
  <si>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</si>
  <si>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</si>
  <si>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</si>
  <si>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</si>
  <si>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</si>
  <si>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</si>
  <si>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</si>
  <si>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</si>
  <si>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</si>
  <si>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</si>
  <si>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</si>
  <si>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</si>
  <si>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</si>
  <si>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</si>
  <si>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</si>
  <si>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</si>
  <si>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</si>
  <si>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</si>
  <si>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</si>
  <si>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</si>
  <si>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</si>
  <si>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</si>
  <si>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</si>
  <si>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</si>
  <si>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</si>
  <si>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</si>
  <si>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</si>
  <si>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</si>
  <si>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</si>
  <si>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</si>
  <si>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</si>
  <si>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</si>
  <si>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</si>
  <si>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</si>
  <si>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</si>
  <si>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</si>
  <si>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</si>
  <si>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</si>
  <si>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</si>
  <si>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</si>
  <si>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</si>
  <si>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</si>
  <si>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</si>
  <si>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</si>
  <si>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</si>
  <si>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</si>
  <si>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</si>
  <si>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</si>
  <si>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</si>
  <si>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</si>
  <si>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</si>
  <si>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</si>
  <si>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</si>
  <si>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</si>
  <si>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</si>
  <si>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</si>
  <si>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</si>
  <si>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</si>
  <si>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</si>
  <si>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</si>
  <si>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</si>
  <si>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</si>
  <si>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</si>
  <si>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</si>
  <si>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</si>
  <si>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</si>
  <si>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</si>
  <si>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</si>
  <si>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</si>
  <si>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</si>
  <si>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</si>
  <si>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</si>
  <si>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</si>
  <si>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</si>
  <si>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</si>
  <si>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</si>
  <si>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</si>
  <si>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</si>
  <si>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</si>
  <si>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</si>
  <si>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</si>
  <si>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</si>
  <si>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</si>
  <si>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</si>
  <si>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</si>
  <si>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</si>
  <si>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</si>
  <si>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</si>
  <si>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</si>
  <si>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</si>
  <si>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</si>
  <si>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</si>
  <si>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</si>
  <si>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</si>
  <si>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</si>
  <si>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</si>
  <si>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</si>
  <si>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</si>
  <si>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</si>
  <si>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</si>
  <si>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</si>
  <si>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</si>
  <si>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</si>
  <si>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</si>
  <si>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</si>
  <si>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</si>
  <si>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</si>
  <si>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</si>
  <si>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</si>
  <si>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</si>
  <si>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</si>
  <si>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</si>
  <si>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</si>
  <si>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</si>
  <si>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</si>
  <si>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</si>
  <si>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</si>
  <si>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</si>
  <si>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</si>
  <si>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</si>
  <si>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</si>
  <si>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</si>
  <si>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</si>
  <si>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</si>
  <si>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</si>
  <si>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</si>
  <si>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</si>
  <si>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</si>
  <si>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</si>
  <si>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</si>
  <si>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</si>
  <si>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</si>
  <si>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</si>
  <si>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</si>
  <si>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</si>
  <si>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</si>
  <si>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</si>
  <si>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</si>
  <si>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</si>
  <si>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</si>
  <si>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</si>
  <si>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</si>
  <si>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</si>
  <si>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</si>
  <si>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</si>
  <si>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</si>
  <si>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</si>
  <si>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</si>
  <si>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</si>
  <si>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</si>
  <si>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</si>
  <si>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</si>
  <si>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</si>
  <si>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</si>
  <si>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</si>
  <si>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</si>
  <si>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</si>
  <si>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</si>
  <si>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</si>
  <si>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</si>
  <si>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</si>
  <si>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</si>
  <si>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</si>
  <si>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</si>
  <si>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</si>
  <si>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</si>
  <si>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</si>
  <si>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</si>
  <si>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</si>
  <si>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</si>
  <si>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</si>
  <si>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</si>
  <si>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</si>
  <si>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</si>
  <si>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</si>
  <si>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</si>
  <si>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</si>
  <si>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</si>
  <si>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</si>
  <si>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</si>
  <si>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</si>
  <si>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</si>
  <si>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</si>
  <si>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</si>
  <si>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</si>
  <si>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</si>
  <si>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</si>
  <si>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</si>
  <si>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</si>
  <si>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</si>
  <si>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</si>
  <si>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</si>
  <si>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</si>
  <si>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</si>
  <si>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</si>
  <si>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</si>
  <si>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</si>
  <si>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</si>
  <si>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</si>
  <si>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</si>
  <si>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</si>
  <si>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</si>
  <si>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</si>
  <si>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</si>
  <si>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</si>
  <si>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</si>
  <si>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</si>
  <si>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</si>
  <si>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</si>
  <si>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</si>
  <si>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</si>
  <si>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</si>
  <si>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</si>
  <si>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</si>
  <si>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</si>
  <si>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</si>
  <si>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</si>
  <si>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</si>
  <si>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</si>
  <si>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</si>
  <si>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</si>
  <si>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</si>
  <si>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</si>
  <si>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</si>
  <si>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</si>
  <si>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</si>
  <si>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</si>
  <si>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</si>
  <si>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</si>
  <si>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</si>
  <si>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</si>
  <si>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</si>
  <si>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</si>
  <si>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</si>
  <si>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</si>
  <si>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</si>
  <si>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</si>
  <si>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</si>
  <si>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</si>
  <si>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</si>
  <si>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</si>
  <si>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</si>
  <si>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</si>
  <si>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</si>
  <si>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</si>
  <si>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</si>
  <si>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</si>
  <si>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</si>
  <si>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</si>
  <si>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</si>
  <si>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</si>
  <si>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</si>
  <si>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</si>
  <si>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</si>
  <si>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</si>
  <si>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</si>
  <si>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</si>
  <si>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</si>
  <si>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</si>
  <si>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</si>
  <si>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</si>
  <si>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</si>
  <si>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</si>
  <si>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</si>
  <si>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</si>
  <si>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</si>
  <si>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</si>
  <si>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</si>
  <si>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</si>
  <si>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</si>
  <si>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</si>
  <si>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</si>
  <si>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</si>
  <si>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</si>
  <si>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</si>
  <si>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</si>
  <si>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</si>
  <si>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</si>
  <si>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</si>
  <si>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</si>
  <si>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</si>
  <si>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</si>
  <si>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</si>
  <si>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</si>
  <si>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</si>
  <si>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</si>
  <si>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</si>
  <si>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</si>
  <si>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</si>
  <si>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</si>
  <si>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</si>
  <si>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</si>
  <si>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</si>
  <si>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</si>
  <si>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</si>
  <si>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</si>
  <si>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</si>
  <si>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</si>
  <si>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</si>
  <si>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</si>
  <si>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</si>
  <si>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</si>
  <si>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</si>
  <si>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</si>
  <si>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</si>
  <si>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</si>
  <si>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</si>
  <si>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</si>
  <si>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</si>
  <si>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</si>
  <si>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</si>
  <si>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</si>
  <si>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</si>
  <si>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</si>
  <si>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</si>
  <si>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</si>
  <si>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</si>
  <si>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</si>
  <si>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</si>
  <si>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</si>
  <si>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</si>
  <si>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</si>
  <si>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</si>
  <si>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</si>
  <si>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</si>
  <si>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</si>
  <si>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</si>
  <si>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</si>
  <si>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</si>
  <si>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</si>
  <si>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</si>
  <si>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</si>
  <si>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</si>
  <si>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</si>
  <si>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</si>
  <si>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</si>
  <si>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</si>
  <si>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</si>
  <si>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</si>
  <si>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</si>
  <si>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</si>
  <si>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</si>
  <si>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</si>
  <si>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</si>
  <si>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</si>
  <si>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</si>
  <si>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</si>
  <si>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</si>
  <si>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</si>
  <si>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</si>
  <si>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</si>
  <si>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</si>
  <si>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</si>
  <si>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</si>
  <si>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</si>
  <si>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</si>
  <si>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</si>
  <si>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</si>
  <si>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</si>
  <si>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</si>
  <si>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</si>
  <si>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</si>
  <si>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</si>
  <si>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</si>
  <si>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</si>
  <si>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</si>
  <si>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</si>
  <si>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</si>
  <si>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</si>
  <si>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</si>
  <si>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</si>
  <si>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</si>
  <si>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</si>
  <si>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</si>
  <si>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</si>
  <si>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</si>
  <si>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</si>
  <si>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</si>
  <si>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</si>
  <si>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</si>
  <si>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</si>
  <si>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</si>
  <si>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</si>
  <si>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</si>
  <si>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</si>
  <si>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</si>
  <si>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</si>
  <si>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</si>
  <si>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</si>
  <si>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</si>
  <si>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</si>
  <si>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</si>
  <si>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</si>
  <si>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</si>
  <si>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</si>
  <si>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</si>
  <si>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</si>
  <si>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</si>
  <si>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</si>
  <si>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</si>
  <si>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</si>
  <si>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</si>
  <si>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</si>
  <si>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</si>
  <si>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</si>
  <si>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</si>
  <si>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</si>
  <si>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</si>
  <si>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</si>
  <si>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</si>
  <si>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</si>
  <si>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</si>
  <si>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</si>
  <si>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</si>
  <si>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</si>
  <si>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</si>
  <si>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</si>
  <si>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</si>
  <si>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</si>
  <si>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</si>
  <si>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</si>
  <si>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</si>
  <si>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</si>
  <si>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</si>
  <si>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</si>
  <si>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</si>
  <si>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</si>
  <si>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</si>
  <si>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</si>
  <si>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</si>
  <si>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</si>
  <si>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</si>
  <si>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</si>
  <si>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</si>
  <si>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</si>
  <si>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</si>
  <si>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</si>
  <si>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</si>
  <si>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</si>
  <si>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</si>
  <si>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</si>
  <si>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</si>
  <si>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</si>
  <si>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</si>
  <si>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</si>
  <si>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</si>
  <si>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</si>
  <si>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</si>
  <si>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</si>
  <si>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</si>
  <si>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</si>
  <si>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</si>
  <si>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</si>
  <si>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</si>
  <si>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</si>
  <si>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</si>
  <si>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</si>
  <si>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</si>
  <si>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</si>
  <si>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</si>
  <si>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</si>
  <si>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</si>
  <si>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</si>
  <si>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</si>
  <si>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</si>
  <si>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</si>
  <si>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</si>
  <si>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</si>
  <si>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</si>
  <si>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</si>
  <si>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</si>
  <si>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</si>
  <si>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</si>
  <si>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</si>
  <si>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</si>
  <si>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</si>
  <si>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</si>
  <si>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</si>
  <si>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</si>
  <si>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</si>
  <si>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</si>
  <si>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</si>
  <si>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</si>
  <si>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</si>
  <si>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</si>
  <si>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</si>
  <si>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</si>
  <si>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</si>
  <si>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</si>
  <si>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</si>
  <si>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</si>
  <si>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</si>
  <si>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</si>
  <si>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</si>
  <si>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</si>
  <si>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</si>
  <si>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</si>
  <si>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</si>
  <si>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</si>
  <si>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</si>
  <si>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</si>
  <si>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</si>
  <si>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</si>
  <si>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</si>
  <si>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</si>
  <si>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</si>
  <si>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</si>
  <si>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</si>
  <si>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</si>
  <si>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</si>
  <si>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</si>
  <si>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</si>
  <si>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</si>
  <si>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</si>
  <si>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</si>
  <si>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</si>
  <si>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</si>
  <si>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</si>
  <si>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</si>
  <si>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</si>
  <si>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</si>
  <si>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</si>
  <si>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</si>
  <si>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</si>
  <si>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</si>
  <si>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</si>
  <si>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</si>
  <si>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</si>
  <si>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</si>
  <si>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</si>
  <si>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</si>
  <si>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</si>
  <si>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</si>
  <si>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</si>
  <si>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</si>
  <si>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</si>
  <si>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</si>
  <si>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</si>
  <si>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</si>
  <si>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</si>
  <si>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</si>
  <si>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</si>
  <si>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</si>
  <si>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</si>
  <si>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</si>
  <si>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</si>
  <si>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</si>
  <si>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</si>
  <si>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</si>
  <si>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</si>
  <si>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</si>
  <si>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</si>
  <si>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</si>
  <si>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</si>
  <si>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</si>
  <si>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</si>
  <si>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</si>
  <si>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</si>
  <si>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</si>
  <si>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</si>
  <si>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</si>
  <si>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</si>
  <si>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</si>
  <si>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</si>
  <si>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</si>
  <si>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</si>
  <si>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</si>
  <si>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</si>
  <si>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</si>
  <si>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</si>
  <si>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</si>
  <si>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</si>
  <si>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</si>
  <si>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</si>
  <si>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</si>
  <si>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</si>
  <si>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</si>
  <si>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</si>
  <si>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</si>
  <si>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</si>
  <si>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</si>
  <si>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</si>
  <si>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</si>
  <si>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</si>
  <si>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</si>
  <si>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</si>
  <si>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</si>
  <si>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</si>
  <si>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</si>
  <si>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</si>
  <si>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</si>
  <si>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</si>
  <si>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</si>
  <si>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</si>
  <si>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</si>
  <si>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</si>
  <si>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</si>
  <si>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</si>
  <si>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</si>
  <si>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</si>
  <si>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</si>
  <si>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</si>
  <si>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</si>
  <si>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</si>
  <si>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</si>
  <si>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</si>
  <si>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</si>
  <si>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</si>
  <si>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</si>
  <si>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</si>
  <si>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</si>
  <si>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</si>
  <si>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</si>
  <si>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</si>
  <si>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</si>
  <si>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</si>
  <si>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</si>
  <si>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</si>
  <si>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</si>
  <si>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</si>
  <si>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</si>
  <si>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</si>
  <si>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</si>
  <si>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</si>
  <si>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</si>
  <si>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</si>
  <si>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</si>
  <si>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</si>
  <si>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</si>
  <si>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</si>
  <si>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</si>
  <si>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</si>
  <si>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</si>
  <si>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</si>
  <si>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</si>
  <si>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</si>
  <si>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</si>
  <si>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</si>
  <si>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</si>
  <si>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</si>
  <si>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</si>
  <si>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</si>
  <si>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</si>
  <si>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</si>
  <si>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</si>
  <si>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</si>
  <si>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</si>
  <si>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</si>
  <si>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</si>
  <si>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</si>
  <si>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</si>
  <si>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</si>
  <si>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</si>
  <si>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</si>
  <si>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</si>
  <si>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</si>
  <si>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</si>
  <si>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</si>
  <si>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</si>
  <si>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</si>
  <si>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</si>
  <si>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</si>
  <si>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</si>
  <si>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</si>
  <si>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</si>
  <si>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</si>
  <si>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</si>
  <si>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</si>
  <si>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</si>
  <si>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</si>
  <si>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</si>
  <si>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</si>
  <si>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</si>
  <si>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</si>
  <si>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</si>
  <si>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</si>
  <si>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</si>
  <si>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</si>
  <si>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</si>
  <si>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</si>
  <si>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</si>
  <si>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</si>
  <si>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</si>
  <si>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</si>
  <si>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</si>
  <si>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</si>
  <si>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</si>
  <si>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</si>
  <si>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</si>
  <si>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</si>
  <si>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</si>
  <si>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</si>
  <si>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</si>
  <si>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</si>
  <si>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</si>
  <si>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</si>
  <si>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</si>
  <si>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</si>
  <si>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</si>
  <si>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</si>
  <si>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</si>
  <si>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</si>
  <si>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</si>
  <si>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</si>
  <si>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</si>
  <si>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</si>
  <si>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</si>
  <si>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</si>
  <si>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</si>
  <si>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</si>
  <si>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</si>
  <si>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</si>
  <si>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</si>
  <si>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</si>
  <si>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</si>
  <si>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</si>
  <si>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</si>
  <si>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</si>
  <si>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</si>
  <si>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</si>
  <si>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</si>
  <si>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</si>
  <si>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</si>
  <si>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</si>
  <si>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</si>
  <si>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</si>
  <si>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</si>
  <si>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</si>
  <si>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</si>
  <si>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</si>
  <si>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</si>
  <si>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</si>
  <si>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</si>
  <si>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</si>
  <si>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</si>
  <si>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</si>
  <si>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</si>
  <si>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</si>
  <si>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</si>
  <si>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</si>
  <si>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</si>
  <si>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</si>
  <si>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</si>
  <si>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</si>
  <si>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</si>
  <si>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</si>
  <si>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</si>
  <si>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</si>
  <si>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</si>
  <si>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</si>
  <si>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</si>
  <si>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</si>
  <si>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</si>
  <si>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</si>
  <si>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</si>
  <si>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</si>
  <si>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</si>
  <si>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</si>
  <si>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</si>
  <si>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</si>
  <si>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</si>
  <si>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</si>
  <si>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</si>
  <si>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</si>
  <si>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</si>
  <si>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</si>
  <si>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</si>
  <si>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</si>
  <si>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</si>
  <si>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</si>
  <si>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</si>
  <si>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</si>
  <si>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</si>
  <si>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</si>
  <si>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</si>
  <si>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</si>
  <si>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</si>
  <si>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</si>
  <si>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</si>
  <si>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</si>
  <si>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</si>
  <si>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</si>
  <si>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</si>
  <si>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</si>
  <si>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</si>
  <si>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</si>
  <si>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</si>
  <si>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</si>
  <si>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</si>
  <si>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</si>
  <si>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</si>
  <si>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</si>
  <si>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</si>
  <si>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</si>
  <si>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</si>
  <si>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</si>
  <si>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</si>
  <si>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</si>
  <si>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</si>
  <si>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</si>
  <si>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</si>
  <si>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</si>
  <si>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</si>
  <si>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</si>
  <si>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</si>
  <si>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</si>
  <si>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</si>
  <si>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</si>
  <si>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</si>
  <si>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</si>
  <si>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</si>
  <si>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</si>
  <si>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</si>
  <si>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</si>
  <si>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</si>
  <si>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</si>
  <si>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</si>
  <si>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</si>
  <si>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</si>
  <si>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</si>
  <si>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</si>
  <si>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</si>
  <si>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</si>
  <si>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</si>
  <si>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</si>
  <si>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</si>
  <si>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</si>
  <si>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</si>
  <si>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</si>
  <si>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</si>
  <si>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</si>
  <si>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</si>
  <si>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</si>
  <si>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</si>
  <si>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</si>
  <si>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</si>
  <si>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</si>
  <si>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</si>
  <si>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</si>
  <si>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</si>
  <si>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</si>
  <si>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</si>
  <si>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</si>
  <si>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</si>
  <si>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</si>
  <si>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</si>
  <si>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</si>
  <si>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</si>
  <si>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</si>
  <si>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</si>
  <si>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</si>
  <si>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</si>
  <si>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</si>
  <si>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</si>
  <si>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</si>
  <si>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</si>
  <si>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</si>
  <si>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</si>
  <si>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</si>
  <si>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</si>
  <si>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</si>
  <si>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</si>
  <si>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</si>
  <si>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</si>
  <si>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</si>
  <si>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</si>
  <si>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</si>
  <si>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</si>
  <si>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</si>
  <si>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</si>
  <si>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</si>
  <si>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</si>
  <si>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</si>
  <si>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</si>
  <si>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</si>
  <si>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</si>
  <si>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</si>
  <si>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</si>
  <si>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</si>
  <si>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</si>
  <si>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</si>
  <si>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</si>
  <si>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</si>
  <si>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</si>
  <si>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</si>
  <si>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</si>
  <si>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</si>
  <si>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</si>
  <si>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</si>
  <si>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</si>
  <si>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</si>
  <si>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</si>
  <si>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</si>
  <si>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</si>
  <si>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</si>
  <si>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</si>
  <si>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</si>
  <si>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</si>
  <si>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</si>
  <si>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</si>
  <si>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</si>
  <si>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</si>
  <si>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</si>
  <si>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</si>
  <si>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</si>
  <si>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</si>
  <si>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</si>
  <si>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</si>
  <si>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</si>
  <si>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</si>
  <si>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</si>
  <si>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</si>
  <si>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</si>
  <si>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</si>
  <si>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</si>
  <si>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</si>
  <si>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</si>
  <si>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</si>
  <si>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</si>
  <si>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</si>
  <si>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</si>
  <si>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</si>
  <si>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</si>
  <si>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</si>
  <si>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</si>
  <si>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</si>
  <si>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</si>
  <si>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</si>
  <si>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</si>
  <si>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</si>
  <si>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</si>
  <si>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</si>
  <si>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</si>
  <si>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</si>
  <si>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</si>
  <si>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</si>
  <si>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</si>
  <si>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</si>
  <si>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</si>
  <si>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</si>
  <si>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</si>
  <si>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</si>
  <si>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</si>
  <si>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</si>
  <si>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</si>
  <si>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</si>
  <si>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</si>
  <si>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</si>
  <si>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</si>
  <si>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</si>
  <si>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</si>
  <si>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</si>
  <si>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</si>
  <si>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</si>
  <si>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</si>
  <si>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</si>
  <si>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</si>
  <si>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</si>
  <si>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</si>
  <si>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</si>
  <si>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</si>
  <si>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</si>
  <si>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</si>
  <si>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</si>
  <si>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</si>
  <si>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</si>
  <si>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</si>
  <si>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</si>
  <si>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</si>
  <si>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</si>
  <si>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</si>
  <si>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</si>
  <si>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</si>
  <si>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</si>
  <si>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</si>
  <si>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</si>
  <si>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</si>
  <si>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</si>
  <si>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</si>
  <si>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</si>
  <si>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</si>
  <si>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</si>
  <si>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</si>
  <si>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</si>
  <si>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</si>
  <si>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</si>
  <si>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</si>
  <si>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</si>
  <si>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</si>
  <si>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</si>
  <si>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</si>
  <si>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</si>
  <si>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</si>
  <si>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</si>
  <si>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</si>
  <si>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</si>
  <si>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</si>
  <si>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</si>
  <si>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</si>
  <si>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</si>
  <si>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</si>
  <si>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</si>
  <si>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</si>
  <si>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</si>
  <si>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</si>
  <si>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</si>
  <si>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</si>
  <si>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</si>
  <si>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</si>
  <si>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</si>
  <si>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</si>
  <si>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</si>
  <si>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</si>
  <si>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</si>
  <si>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</si>
  <si>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</si>
  <si>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</si>
  <si>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</si>
  <si>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</si>
  <si>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</si>
  <si>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</si>
  <si>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</si>
  <si>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</si>
  <si>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</si>
  <si>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</si>
  <si>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</si>
  <si>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</si>
  <si>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</si>
  <si>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</si>
  <si>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</si>
  <si>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</si>
  <si>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</si>
  <si>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</si>
  <si>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</si>
  <si>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</si>
  <si>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</si>
  <si>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</si>
  <si>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</si>
  <si>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</si>
  <si>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</si>
  <si>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</si>
  <si>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</si>
  <si>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</si>
  <si>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</si>
  <si>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</si>
  <si>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</si>
  <si>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</si>
  <si>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</si>
  <si>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</si>
  <si>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</si>
  <si>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</si>
  <si>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</si>
  <si>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</si>
  <si>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</si>
  <si>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</si>
  <si>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</si>
  <si>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</si>
  <si>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</si>
  <si>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</si>
  <si>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</si>
  <si>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</si>
  <si>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</si>
  <si>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</si>
  <si>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</si>
  <si>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</si>
  <si>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</si>
  <si>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</si>
  <si>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</si>
  <si>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</si>
  <si>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</si>
  <si>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</si>
  <si>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</si>
  <si>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</si>
  <si>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</si>
  <si>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</si>
  <si>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</si>
  <si>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</si>
  <si>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</si>
  <si>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</si>
  <si>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</si>
  <si>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</si>
  <si>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</si>
  <si>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</si>
  <si>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</si>
  <si>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</si>
  <si>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</si>
  <si>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</si>
  <si>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</si>
  <si>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</si>
  <si>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</si>
  <si>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</si>
  <si>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</si>
  <si>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</si>
  <si>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</si>
  <si>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</si>
  <si>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</si>
  <si>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</si>
  <si>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</si>
  <si>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</si>
  <si>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</si>
  <si>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</si>
  <si>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</si>
  <si>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</si>
  <si>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</si>
  <si>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</si>
  <si>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</si>
  <si>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</si>
  <si>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</si>
  <si>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</si>
  <si>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</si>
  <si>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</si>
  <si>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</si>
  <si>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</si>
  <si>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</si>
  <si>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</si>
  <si>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</si>
  <si>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</si>
  <si>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</si>
  <si>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</si>
  <si>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</si>
  <si>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</si>
  <si>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</si>
  <si>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</si>
  <si>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</si>
  <si>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</si>
  <si>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</si>
  <si>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</si>
  <si>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</si>
  <si>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</si>
  <si>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</si>
  <si>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</si>
  <si>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</si>
  <si>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</si>
  <si>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</si>
  <si>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</si>
  <si>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</si>
  <si>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</si>
  <si>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</si>
  <si>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</si>
  <si>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</si>
  <si>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</si>
  <si>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</si>
  <si>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</si>
  <si>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</si>
  <si>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</si>
  <si>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</si>
  <si>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</si>
  <si>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</si>
  <si>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</si>
  <si>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</si>
  <si>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</si>
  <si>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</si>
  <si>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</si>
  <si>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</si>
  <si>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</si>
  <si>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</si>
  <si>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</si>
  <si>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</si>
  <si>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</si>
  <si>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</si>
  <si>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</si>
  <si>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</si>
  <si>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</si>
  <si>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</si>
  <si>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</si>
  <si>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</si>
  <si>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</si>
  <si>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</si>
  <si>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</si>
  <si>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</si>
  <si>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</si>
  <si>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</si>
  <si>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</si>
  <si>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</si>
  <si>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</si>
  <si>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</si>
  <si>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</si>
  <si>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</si>
  <si>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</si>
  <si>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</si>
  <si>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</si>
  <si>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</si>
  <si>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</si>
  <si>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</si>
  <si>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</si>
  <si>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</si>
  <si>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</si>
  <si>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</si>
  <si>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</si>
  <si>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</si>
  <si>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</si>
  <si>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</si>
  <si>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</si>
  <si>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</si>
  <si>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</si>
  <si>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</si>
  <si>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</si>
  <si>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</si>
  <si>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</si>
  <si>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</si>
  <si>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</si>
  <si>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</si>
  <si>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</si>
  <si>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</si>
  <si>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</si>
  <si>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</si>
  <si>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</si>
  <si>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</si>
  <si>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</si>
  <si>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</si>
  <si>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</si>
  <si>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</si>
  <si>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</si>
  <si>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</si>
  <si>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</si>
  <si>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</si>
  <si>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</si>
  <si>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</si>
  <si>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</si>
  <si>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</si>
  <si>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</si>
  <si>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</si>
  <si>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</si>
  <si>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</si>
  <si>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</si>
  <si>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</si>
  <si>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</si>
  <si>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</si>
  <si>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</si>
  <si>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</si>
  <si>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</si>
  <si>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</si>
  <si>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</si>
  <si>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</si>
  <si>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</si>
  <si>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</si>
  <si>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</si>
  <si>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</si>
  <si>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</si>
  <si>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</si>
  <si>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</si>
  <si>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</si>
  <si>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</si>
  <si>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</si>
  <si>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</si>
  <si>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</si>
  <si>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</si>
  <si>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</si>
  <si>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</si>
  <si>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</si>
  <si>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</si>
  <si>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</si>
  <si>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</si>
  <si>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</si>
  <si>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</si>
  <si>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</si>
  <si>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</si>
  <si>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</si>
  <si>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</si>
  <si>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</si>
  <si>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</si>
  <si>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</si>
  <si>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</si>
  <si>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</si>
  <si>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</si>
  <si>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</si>
  <si>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</si>
  <si>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</si>
  <si>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</si>
  <si>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</si>
  <si>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</si>
  <si>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</si>
  <si>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</si>
  <si>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</si>
  <si>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</si>
  <si>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</si>
  <si>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</si>
  <si>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</si>
  <si>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</si>
  <si>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</si>
  <si>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</si>
  <si>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</si>
  <si>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</si>
  <si>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</si>
  <si>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</si>
  <si>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</si>
  <si>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</si>
  <si>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</si>
  <si>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</si>
  <si>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</si>
  <si>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</si>
  <si>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</si>
  <si>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</si>
  <si>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</si>
  <si>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</si>
  <si>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</si>
  <si>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</si>
  <si>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</si>
  <si>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</si>
  <si>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</si>
  <si>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</si>
  <si>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</si>
  <si>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</si>
  <si>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</si>
  <si>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</si>
  <si>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</si>
  <si>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</si>
  <si>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</si>
  <si>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</si>
  <si>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</si>
  <si>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</si>
  <si>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</si>
  <si>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</si>
  <si>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</si>
  <si>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</si>
  <si>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</si>
  <si>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</si>
  <si>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</si>
  <si>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</si>
  <si>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</si>
  <si>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</si>
  <si>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</si>
  <si>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</si>
  <si>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</si>
  <si>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</si>
  <si>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</si>
  <si>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</si>
  <si>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</si>
  <si>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</si>
  <si>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</si>
  <si>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</si>
  <si>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</si>
  <si>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</si>
  <si>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</si>
  <si>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</si>
  <si>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</si>
  <si>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</si>
  <si>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</si>
  <si>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</si>
  <si>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</si>
  <si>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</si>
  <si>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</si>
  <si>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</si>
  <si>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</si>
  <si>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</si>
  <si>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</si>
  <si>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</si>
  <si>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</si>
  <si>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</si>
  <si>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</si>
  <si>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</si>
  <si>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</si>
  <si>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</si>
  <si>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</si>
  <si>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</si>
  <si>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</si>
  <si>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</si>
  <si>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</si>
  <si>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</si>
  <si>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</si>
  <si>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</si>
  <si>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</si>
  <si>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</si>
  <si>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</si>
  <si>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</si>
  <si>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</si>
  <si>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</si>
  <si>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</si>
  <si>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</si>
  <si>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</si>
  <si>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</si>
  <si>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</si>
  <si>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</si>
  <si>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</si>
  <si>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</si>
  <si>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</si>
  <si>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</si>
  <si>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</si>
  <si>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</si>
  <si>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</si>
  <si>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</si>
  <si>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</si>
  <si>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</si>
  <si>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</si>
  <si>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</si>
  <si>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</si>
  <si>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</si>
  <si>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</si>
  <si>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</si>
  <si>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</si>
  <si>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</si>
  <si>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</si>
  <si>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</si>
  <si>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</si>
  <si>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</si>
  <si>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</si>
  <si>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</si>
  <si>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</si>
  <si>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</si>
  <si>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</si>
  <si>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</si>
  <si>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</si>
  <si>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</si>
  <si>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</si>
  <si>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</si>
  <si>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</si>
  <si>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</si>
  <si>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</si>
  <si>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</si>
  <si>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</si>
  <si>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</si>
  <si>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</si>
  <si>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</si>
  <si>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</si>
  <si>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</si>
  <si>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</si>
  <si>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</si>
  <si>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</si>
  <si>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</si>
  <si>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</si>
  <si>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</si>
  <si>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</si>
  <si>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</si>
  <si>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</si>
  <si>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</si>
  <si>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</si>
  <si>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</si>
  <si>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</si>
  <si>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</si>
  <si>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</si>
  <si>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</si>
  <si>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</si>
  <si>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</si>
  <si>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</si>
  <si>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</si>
  <si>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</si>
  <si>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</si>
  <si>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</si>
  <si>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</si>
  <si>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</si>
  <si>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</si>
  <si>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</si>
  <si>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</si>
  <si>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</si>
  <si>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</si>
  <si>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</si>
  <si>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</si>
  <si>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</si>
  <si>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</si>
  <si>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</si>
  <si>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</si>
  <si>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</si>
  <si>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</si>
  <si>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</si>
  <si>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</si>
  <si>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</si>
  <si>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</si>
  <si>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</si>
  <si>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</si>
  <si>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</si>
  <si>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</si>
  <si>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</si>
  <si>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</si>
  <si>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</si>
  <si>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</si>
  <si>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</si>
  <si>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</si>
  <si>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</si>
  <si>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</si>
  <si>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</si>
  <si>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</si>
  <si>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</si>
  <si>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</si>
  <si>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</si>
  <si>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</si>
  <si>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</si>
  <si>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</si>
  <si>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</si>
  <si>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</si>
  <si>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</si>
  <si>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</si>
  <si>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</si>
  <si>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</si>
  <si>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</si>
  <si>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</si>
  <si>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</si>
  <si>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</si>
  <si>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</si>
  <si>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</si>
  <si>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</si>
  <si>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</si>
  <si>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</si>
  <si>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</si>
  <si>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</si>
  <si>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</si>
  <si>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</si>
  <si>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</si>
  <si>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</si>
  <si>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</si>
  <si>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</si>
  <si>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</si>
  <si>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</si>
  <si>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</si>
  <si>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</si>
  <si>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</si>
  <si>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</si>
  <si>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</si>
  <si>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</si>
  <si>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</si>
  <si>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</si>
  <si>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</si>
  <si>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</si>
  <si>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</si>
  <si>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</si>
  <si>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</si>
  <si>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</si>
  <si>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</si>
  <si>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</si>
  <si>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</si>
  <si>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</si>
  <si>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</si>
  <si>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</si>
  <si>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</si>
  <si>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</si>
  <si>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</si>
  <si>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</si>
  <si>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</si>
  <si>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</si>
  <si>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</si>
  <si>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</si>
  <si>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</si>
  <si>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</si>
  <si>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</si>
  <si>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</si>
  <si>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</si>
  <si>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</si>
  <si>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</si>
  <si>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</si>
  <si>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</si>
  <si>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</si>
  <si>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</si>
  <si>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</si>
  <si>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</si>
  <si>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</si>
  <si>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</si>
  <si>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</si>
  <si>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</si>
  <si>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</si>
  <si>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</si>
  <si>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</si>
  <si>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</si>
  <si>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</si>
  <si>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</si>
  <si>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</si>
  <si>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</si>
  <si>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</si>
  <si>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</si>
  <si>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</si>
  <si>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</si>
  <si>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</si>
  <si>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</si>
  <si>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</si>
  <si>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</si>
  <si>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</si>
  <si>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</si>
  <si>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</si>
  <si>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</si>
  <si>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</si>
  <si>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</si>
  <si>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</si>
  <si>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</si>
  <si>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</si>
  <si>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</si>
  <si>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</si>
  <si>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</si>
  <si>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</si>
  <si>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</si>
  <si>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</si>
  <si>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</si>
  <si>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</si>
  <si>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</si>
  <si>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</si>
  <si>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</si>
  <si>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</si>
  <si>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</si>
  <si>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</si>
  <si>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</si>
  <si>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</si>
  <si>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</si>
  <si>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</si>
  <si>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</si>
  <si>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</si>
  <si>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</si>
  <si>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</si>
  <si>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</si>
  <si>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</si>
  <si>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</si>
  <si>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</si>
  <si>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</si>
  <si>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</si>
  <si>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</si>
  <si>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</si>
  <si>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</si>
  <si>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</si>
  <si>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</si>
  <si>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</si>
  <si>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</si>
  <si>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</si>
  <si>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</si>
  <si>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</si>
  <si>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</si>
  <si>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</si>
  <si>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</si>
  <si>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</si>
  <si>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</si>
  <si>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</si>
  <si>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</si>
  <si>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</si>
  <si>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</si>
  <si>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</si>
  <si>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</si>
  <si>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</si>
  <si>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</si>
  <si>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</si>
  <si>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</si>
  <si>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</si>
  <si>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</si>
  <si>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</si>
  <si>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</si>
  <si>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</si>
  <si>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</si>
  <si>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</si>
  <si>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</si>
  <si>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</si>
  <si>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</si>
  <si>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</si>
  <si>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</si>
  <si>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</si>
  <si>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</si>
  <si>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</si>
  <si>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</si>
  <si>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</si>
  <si>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</si>
  <si>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</si>
  <si>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</si>
  <si>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</si>
  <si>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</si>
  <si>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</si>
  <si>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</si>
  <si>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</si>
  <si>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</si>
  <si>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</si>
  <si>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</si>
  <si>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</si>
  <si>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</si>
  <si>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</si>
  <si>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</si>
  <si>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</si>
  <si>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</si>
  <si>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</si>
  <si>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</si>
  <si>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</si>
  <si>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</si>
  <si>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</si>
  <si>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</si>
  <si>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</si>
  <si>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</si>
  <si>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</si>
  <si>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</si>
  <si>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</si>
  <si>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</si>
  <si>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</si>
  <si>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</si>
  <si>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</si>
  <si>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</si>
  <si>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</si>
  <si>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</si>
  <si>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</si>
  <si>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</si>
  <si>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</si>
  <si>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</si>
  <si>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</si>
  <si>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</si>
  <si>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</si>
  <si>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</si>
  <si>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</si>
  <si>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</si>
  <si>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</si>
  <si>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</si>
  <si>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</si>
  <si>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</si>
  <si>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</si>
  <si>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</si>
  <si>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</si>
  <si>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</si>
  <si>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</si>
  <si>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</si>
  <si>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</si>
  <si>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</si>
  <si>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</si>
  <si>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</si>
  <si>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</si>
  <si>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</si>
  <si>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</si>
  <si>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</si>
  <si>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</si>
  <si>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</si>
  <si>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</si>
  <si>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</si>
  <si>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</si>
  <si>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</si>
  <si>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</si>
  <si>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</si>
  <si>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</si>
  <si>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</si>
  <si>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</si>
  <si>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</si>
  <si>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</si>
  <si>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</si>
  <si>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</si>
  <si>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</si>
  <si>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</si>
  <si>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</si>
  <si>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</si>
  <si>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</si>
  <si>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</si>
  <si>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</si>
  <si>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</si>
  <si>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</si>
  <si>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</si>
  <si>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</si>
  <si>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</si>
  <si>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</si>
  <si>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</si>
  <si>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</si>
  <si>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</si>
  <si>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</si>
  <si>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</si>
  <si>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</si>
  <si>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</si>
  <si>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</si>
  <si>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</si>
  <si>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</si>
  <si>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</si>
  <si>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</si>
  <si>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</si>
  <si>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</si>
  <si>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</si>
  <si>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</si>
  <si>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</si>
  <si>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</si>
  <si>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</si>
  <si>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</si>
  <si>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</si>
  <si>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</si>
  <si>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</si>
  <si>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</si>
  <si>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</si>
  <si>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</si>
  <si>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</si>
  <si>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</si>
  <si>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</si>
  <si>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</si>
  <si>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</si>
  <si>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</si>
  <si>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</si>
  <si>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</si>
  <si>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</si>
  <si>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</si>
  <si>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</si>
  <si>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</si>
  <si>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</si>
  <si>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</si>
  <si>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</si>
  <si>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</si>
  <si>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</si>
  <si>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</si>
  <si>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</si>
  <si>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</si>
  <si>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</si>
  <si>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</si>
  <si>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</si>
  <si>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</si>
  <si>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</si>
  <si>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</si>
  <si>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</si>
  <si>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</si>
  <si>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</si>
  <si>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</si>
  <si>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</si>
  <si>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</si>
  <si>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</si>
  <si>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</si>
  <si>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</si>
  <si>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</si>
  <si>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</si>
  <si>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</si>
  <si>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</si>
  <si>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</si>
  <si>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</si>
  <si>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</si>
  <si>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</si>
  <si>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</si>
  <si>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</si>
  <si>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</si>
  <si>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</si>
  <si>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</si>
  <si>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</si>
  <si>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</si>
  <si>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</si>
  <si>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</si>
  <si>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</si>
  <si>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</si>
  <si>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</si>
  <si>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</si>
  <si>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</si>
  <si>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</si>
  <si>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</si>
  <si>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</si>
  <si>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</si>
  <si>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</si>
  <si>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</si>
  <si>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</si>
  <si>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</si>
  <si>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</si>
  <si>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</si>
  <si>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</si>
  <si>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</si>
  <si>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</si>
  <si>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</si>
  <si>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</si>
  <si>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</si>
  <si>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</si>
  <si>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</si>
  <si>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</si>
  <si>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</si>
  <si>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</si>
  <si>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</si>
  <si>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</si>
  <si>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</si>
  <si>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</si>
  <si>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</si>
  <si>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</si>
  <si>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</si>
  <si>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</si>
  <si>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</si>
  <si>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</si>
  <si>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</si>
  <si>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</si>
  <si>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</si>
  <si>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</si>
  <si>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</si>
  <si>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</si>
  <si>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</si>
  <si>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</si>
  <si>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</si>
  <si>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</si>
  <si>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</si>
  <si>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</si>
  <si>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</si>
  <si>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</si>
  <si>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</si>
  <si>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</si>
  <si>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</si>
  <si>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</si>
  <si>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</si>
  <si>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</si>
  <si>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</si>
  <si>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</si>
  <si>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</si>
  <si>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</si>
  <si>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</si>
  <si>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</si>
  <si>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</si>
  <si>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</si>
  <si>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</si>
  <si>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</si>
  <si>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</si>
  <si>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</si>
  <si>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</si>
  <si>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</si>
  <si>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</si>
  <si>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</si>
  <si>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</si>
  <si>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</si>
  <si>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</si>
  <si>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</si>
  <si>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</si>
  <si>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</si>
  <si>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</si>
  <si>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</si>
  <si>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</si>
  <si>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</si>
  <si>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</si>
  <si>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</si>
  <si>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</si>
  <si>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</si>
  <si>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</si>
  <si>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</si>
  <si>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</si>
  <si>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</si>
  <si>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</si>
  <si>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</si>
  <si>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</si>
  <si>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</si>
  <si>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</si>
  <si>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</si>
  <si>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</si>
  <si>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</si>
  <si>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</si>
  <si>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</si>
  <si>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</si>
  <si>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</si>
  <si>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</si>
  <si>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</si>
  <si>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</si>
  <si>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</si>
  <si>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</si>
  <si>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</si>
  <si>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</si>
  <si>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</si>
  <si>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</si>
  <si>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</si>
  <si>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</si>
  <si>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</si>
  <si>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</si>
  <si>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</si>
  <si>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</si>
  <si>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</si>
  <si>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</si>
  <si>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</si>
  <si>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</si>
  <si>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</si>
  <si>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</si>
  <si>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</si>
  <si>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</si>
  <si>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</si>
  <si>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</si>
  <si>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</si>
  <si>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</si>
  <si>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</si>
  <si>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</si>
  <si>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</si>
  <si>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</si>
  <si>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</si>
  <si>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</si>
  <si>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</si>
  <si>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</si>
  <si>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</si>
  <si>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</si>
  <si>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</si>
  <si>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</si>
  <si>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</si>
  <si>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</si>
  <si>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</si>
  <si>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</si>
  <si>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</si>
  <si>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</si>
  <si>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</si>
  <si>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</si>
  <si>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</si>
  <si>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</si>
  <si>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</si>
  <si>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</si>
  <si>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</si>
  <si>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</si>
  <si>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</si>
  <si>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</si>
  <si>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</si>
  <si>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</si>
  <si>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</si>
  <si>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</si>
  <si>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</si>
  <si>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</si>
  <si>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</si>
  <si>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</si>
  <si>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</si>
  <si>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</si>
  <si>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</si>
  <si>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</si>
  <si>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</si>
  <si>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</si>
  <si>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</si>
  <si>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</si>
  <si>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</si>
  <si>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</si>
  <si>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</si>
  <si>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</si>
  <si>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</si>
  <si>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</si>
  <si>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</si>
  <si>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</si>
  <si>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</si>
  <si>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</si>
  <si>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</si>
  <si>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</si>
  <si>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</si>
  <si>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</si>
  <si>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</si>
  <si>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</si>
  <si>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</si>
  <si>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</si>
  <si>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</si>
  <si>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</si>
  <si>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</si>
  <si>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</si>
  <si>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</si>
  <si>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</si>
  <si>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</si>
  <si>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</si>
  <si>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</si>
  <si>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</si>
  <si>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</si>
  <si>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</si>
  <si>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</si>
  <si>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</si>
  <si>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</si>
  <si>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</si>
  <si>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</si>
  <si>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</si>
  <si>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</si>
  <si>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</si>
  <si>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</si>
  <si>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</si>
  <si>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</si>
  <si>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</si>
  <si>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</si>
  <si>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</si>
  <si>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</si>
  <si>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</si>
  <si>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</si>
  <si>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</si>
  <si>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</si>
  <si>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</si>
  <si>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</si>
  <si>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</si>
  <si>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</si>
  <si>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</si>
  <si>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</si>
  <si>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</si>
  <si>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</si>
  <si>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</si>
  <si>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</si>
  <si>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</si>
  <si>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</si>
  <si>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</si>
  <si>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</si>
  <si>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</si>
  <si>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</si>
  <si>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</si>
  <si>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</si>
  <si>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</si>
  <si>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</si>
  <si>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</si>
  <si>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</si>
  <si>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</si>
  <si>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</si>
  <si>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</si>
  <si>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</si>
  <si>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</si>
  <si>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</si>
  <si>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</si>
  <si>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</si>
  <si>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</si>
  <si>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</si>
  <si>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</si>
  <si>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</si>
  <si>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</si>
  <si>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</si>
  <si>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</si>
  <si>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</si>
  <si>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</si>
  <si>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</si>
  <si>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</si>
  <si>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</si>
  <si>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</si>
  <si>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</si>
  <si>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</si>
  <si>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</si>
  <si>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</si>
  <si>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</si>
  <si>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</si>
  <si>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</si>
  <si>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</si>
  <si>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</si>
  <si>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</si>
  <si>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</si>
  <si>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</si>
  <si>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</si>
  <si>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</si>
  <si>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</si>
  <si>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</si>
  <si>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</si>
  <si>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</si>
  <si>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</si>
  <si>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</si>
  <si>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</si>
  <si>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</si>
  <si>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</si>
  <si>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</si>
  <si>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</si>
  <si>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</si>
  <si>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</si>
  <si>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</si>
  <si>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</si>
  <si>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</si>
  <si>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</si>
  <si>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</si>
  <si>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</si>
  <si>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</si>
  <si>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</si>
  <si>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</si>
  <si>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</si>
  <si>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</si>
  <si>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</si>
  <si>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</si>
  <si>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</si>
  <si>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</si>
  <si>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</si>
  <si>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</si>
  <si>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</si>
  <si>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</si>
  <si>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</si>
  <si>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</si>
  <si>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</si>
  <si>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</si>
  <si>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</si>
  <si>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</si>
  <si>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</si>
  <si>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</si>
  <si>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</si>
  <si>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</si>
  <si>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</si>
  <si>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</si>
  <si>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</si>
  <si>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</si>
  <si>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</si>
  <si>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</si>
  <si>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</si>
  <si>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</si>
  <si>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</si>
  <si>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</si>
  <si>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</si>
  <si>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</si>
  <si>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</si>
  <si>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</si>
  <si>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</si>
  <si>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</si>
  <si>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</si>
  <si>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</si>
  <si>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</si>
  <si>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</si>
  <si>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</si>
  <si>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</si>
  <si>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</si>
  <si>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</si>
  <si>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</si>
  <si>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</si>
  <si>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</si>
  <si>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</si>
  <si>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</si>
  <si>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</si>
  <si>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</si>
  <si>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</si>
  <si>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</si>
  <si>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</si>
  <si>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</si>
  <si>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</si>
  <si>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</si>
  <si>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</si>
  <si>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</si>
  <si>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</si>
  <si>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</si>
  <si>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</si>
  <si>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</si>
  <si>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</si>
  <si>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</si>
  <si>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</si>
  <si>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</si>
  <si>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</si>
  <si>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</si>
  <si>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</si>
  <si>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</si>
  <si>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</si>
  <si>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</si>
  <si>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</si>
  <si>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</si>
  <si>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</si>
  <si>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</si>
  <si>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</si>
  <si>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</si>
  <si>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</si>
  <si>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</si>
  <si>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</si>
  <si>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</si>
  <si>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</si>
  <si>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</si>
  <si>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</si>
  <si>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</si>
  <si>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</si>
  <si>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</si>
  <si>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</si>
  <si>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</si>
  <si>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</si>
  <si>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</si>
  <si>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</si>
  <si>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</si>
  <si>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</si>
  <si>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</si>
  <si>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</si>
  <si>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</si>
  <si>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</si>
  <si>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</si>
  <si>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</si>
  <si>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</si>
  <si>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</si>
  <si>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</si>
  <si>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</si>
  <si>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</si>
  <si>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</si>
  <si>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</si>
  <si>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</si>
  <si>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</si>
  <si>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</si>
  <si>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</si>
  <si>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</si>
  <si>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</si>
  <si>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</si>
  <si>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</si>
  <si>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</si>
  <si>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</si>
  <si>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</si>
  <si>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</si>
  <si>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</si>
  <si>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</si>
  <si>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</si>
  <si>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</si>
  <si>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</si>
  <si>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</si>
  <si>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</si>
  <si>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</si>
  <si>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</si>
  <si>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</si>
  <si>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</si>
  <si>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</si>
  <si>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</si>
  <si>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</si>
  <si>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</si>
  <si>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</si>
  <si>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</si>
  <si>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</si>
  <si>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</si>
  <si>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</si>
  <si>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</si>
  <si>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</si>
  <si>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</si>
  <si>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</si>
  <si>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</si>
  <si>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</si>
  <si>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</si>
  <si>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</si>
  <si>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</si>
  <si>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</si>
  <si>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</si>
  <si>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</si>
  <si>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</si>
  <si>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</si>
  <si>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</si>
  <si>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</si>
  <si>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</si>
  <si>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</si>
  <si>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</si>
  <si>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</si>
  <si>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</si>
  <si>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</si>
  <si>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</si>
  <si>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</si>
  <si>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</si>
  <si>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</si>
  <si>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</si>
  <si>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</si>
  <si>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</si>
  <si>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</si>
  <si>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</si>
  <si>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</si>
  <si>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</si>
  <si>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</si>
  <si>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</si>
  <si>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</si>
  <si>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</si>
  <si>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</si>
  <si>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</si>
  <si>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</si>
  <si>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</si>
  <si>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</si>
  <si>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</si>
  <si>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</si>
  <si>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</si>
  <si>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</si>
  <si>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</si>
  <si>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</si>
  <si>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</si>
  <si>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</si>
  <si>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</si>
  <si>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</si>
  <si>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</si>
  <si>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</si>
  <si>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</si>
  <si>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</si>
  <si>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</si>
  <si>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</si>
  <si>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</si>
  <si>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</si>
  <si>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</si>
  <si>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</si>
  <si>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</si>
  <si>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</si>
  <si>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</si>
  <si>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</si>
  <si>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</si>
  <si>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</si>
  <si>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</si>
  <si>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</si>
  <si>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</si>
  <si>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</si>
  <si>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</si>
  <si>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</si>
  <si>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</si>
  <si>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</si>
  <si>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</si>
  <si>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</si>
  <si>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</si>
  <si>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</si>
  <si>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</si>
  <si>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</si>
  <si>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</si>
  <si>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</si>
  <si>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</si>
  <si>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</si>
  <si>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</si>
  <si>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</si>
  <si>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</si>
  <si>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</si>
  <si>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</si>
  <si>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</si>
  <si>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</si>
  <si>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</si>
  <si>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</si>
  <si>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</si>
  <si>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</si>
  <si>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</si>
  <si>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</si>
  <si>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</si>
  <si>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</si>
  <si>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</si>
  <si>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</si>
  <si>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</si>
  <si>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</si>
  <si>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</si>
  <si>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</si>
  <si>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</si>
  <si>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</si>
  <si>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</si>
  <si>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</si>
  <si>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</si>
  <si>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</si>
  <si>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</si>
  <si>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</si>
  <si>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</si>
  <si>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</si>
  <si>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</si>
  <si>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</si>
  <si>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</si>
  <si>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</si>
  <si>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</si>
  <si>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</si>
  <si>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</si>
  <si>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</si>
  <si>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</si>
  <si>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</si>
  <si>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</si>
  <si>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</si>
  <si>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</si>
  <si>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</si>
  <si>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</si>
  <si>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</si>
  <si>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</si>
  <si>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</si>
  <si>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</si>
  <si>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</si>
  <si>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</si>
  <si>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</si>
  <si>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</si>
  <si>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</si>
  <si>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</si>
  <si>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</si>
  <si>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</si>
  <si>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</si>
  <si>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</si>
  <si>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</si>
  <si>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</si>
  <si>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</si>
  <si>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</si>
  <si>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</si>
  <si>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</si>
  <si>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</si>
  <si>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</si>
  <si>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</si>
  <si>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</si>
  <si>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</si>
  <si>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</si>
  <si>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</si>
  <si>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</si>
  <si>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</si>
  <si>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</si>
  <si>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</si>
  <si>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</si>
  <si>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</si>
  <si>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</si>
  <si>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</si>
  <si>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</si>
  <si>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</si>
  <si>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</si>
  <si>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</si>
  <si>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</si>
  <si>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</si>
  <si>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</si>
  <si>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</si>
  <si>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</si>
  <si>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</si>
  <si>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</si>
  <si>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</si>
  <si>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</si>
  <si>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</si>
  <si>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</si>
  <si>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</si>
  <si>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</si>
  <si>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</si>
  <si>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</si>
  <si>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</si>
  <si>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</si>
  <si>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</si>
  <si>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</si>
  <si>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</si>
  <si>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</si>
  <si>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</si>
  <si>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</si>
  <si>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</si>
  <si>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</si>
  <si>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</si>
  <si>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</si>
  <si>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</si>
  <si>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</si>
  <si>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</si>
  <si>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</si>
  <si>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</si>
  <si>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</si>
  <si>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</si>
  <si>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</si>
  <si>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</si>
  <si>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</si>
  <si>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</si>
  <si>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</si>
  <si>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</si>
  <si>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</si>
  <si>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</si>
  <si>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</si>
  <si>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</si>
  <si>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</si>
  <si>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</si>
  <si>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</si>
  <si>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</si>
  <si>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</si>
  <si>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</si>
  <si>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</si>
  <si>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</si>
  <si>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</si>
  <si>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</si>
  <si>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</si>
  <si>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</si>
  <si>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</si>
  <si>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</si>
  <si>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</si>
  <si>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</si>
  <si>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</si>
  <si>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</si>
  <si>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</si>
  <si>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</si>
  <si>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</si>
  <si>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</si>
  <si>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</si>
  <si>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</si>
  <si>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</si>
  <si>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</si>
  <si>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</si>
  <si>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</si>
  <si>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</si>
  <si>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</si>
  <si>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</si>
  <si>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</si>
  <si>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</si>
  <si>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</si>
  <si>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</si>
  <si>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</si>
  <si>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</si>
  <si>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</si>
  <si>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</si>
  <si>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</si>
  <si>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</si>
  <si>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</si>
  <si>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</si>
  <si>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</si>
  <si>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</si>
  <si>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</si>
  <si>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</si>
  <si>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</si>
  <si>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</si>
  <si>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</si>
  <si>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</si>
  <si>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</si>
  <si>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</si>
  <si>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</si>
  <si>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</si>
  <si>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</si>
  <si>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</si>
  <si>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</si>
  <si>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</si>
  <si>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</si>
  <si>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</si>
  <si>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</si>
  <si>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</si>
  <si>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</si>
  <si>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</si>
  <si>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</si>
  <si>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</si>
  <si>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</si>
  <si>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</si>
  <si>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</si>
  <si>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</si>
  <si>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</si>
  <si>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</si>
  <si>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</si>
  <si>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</si>
  <si>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</si>
  <si>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</si>
  <si>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</si>
  <si>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</si>
  <si>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</si>
  <si>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</si>
  <si>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</si>
  <si>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</si>
  <si>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</si>
  <si>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</si>
  <si>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</si>
  <si>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</si>
  <si>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</si>
  <si>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</si>
  <si>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</si>
  <si>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</si>
  <si>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</si>
  <si>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</si>
  <si>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</si>
  <si>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</si>
  <si>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</si>
  <si>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</si>
  <si>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</si>
  <si>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</si>
  <si>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</si>
  <si>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</si>
  <si>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</si>
  <si>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</si>
  <si>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</si>
  <si>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</si>
  <si>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</si>
  <si>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</si>
  <si>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</si>
  <si>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</si>
  <si>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</si>
  <si>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</si>
  <si>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</si>
  <si>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</si>
  <si>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</si>
  <si>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</si>
  <si>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</si>
  <si>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</si>
  <si>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</si>
  <si>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</si>
  <si>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</si>
  <si>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</si>
  <si>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</si>
  <si>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</si>
  <si>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</si>
  <si>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</si>
  <si>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</si>
  <si>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</si>
  <si>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</si>
  <si>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</si>
  <si>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</si>
  <si>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</si>
  <si>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</si>
  <si>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</si>
  <si>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</si>
  <si>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</si>
  <si>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</si>
  <si>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</si>
  <si>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</si>
  <si>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</si>
  <si>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</si>
  <si>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</si>
  <si>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</si>
  <si>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</si>
  <si>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</si>
  <si>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</si>
  <si>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</si>
  <si>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</si>
  <si>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</si>
  <si>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</si>
  <si>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</si>
  <si>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</si>
  <si>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</si>
  <si>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</si>
  <si>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</si>
  <si>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</si>
  <si>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</si>
  <si>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</si>
  <si>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</si>
  <si>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</si>
  <si>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</si>
  <si>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</si>
  <si>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</si>
  <si>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</si>
  <si>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</si>
  <si>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</si>
  <si>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</si>
  <si>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</si>
  <si>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</si>
  <si>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</si>
  <si>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</si>
  <si>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</si>
  <si>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</si>
  <si>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</si>
  <si>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</si>
  <si>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</si>
  <si>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</si>
  <si>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</si>
  <si>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</si>
  <si>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</si>
  <si>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</si>
  <si>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</si>
  <si>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</si>
  <si>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</si>
  <si>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</si>
  <si>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</si>
  <si>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</si>
  <si>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</si>
  <si>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</si>
  <si>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</si>
  <si>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</si>
  <si>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</si>
  <si>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</si>
  <si>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</si>
  <si>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</si>
  <si>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</si>
  <si>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</si>
  <si>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</si>
  <si>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</si>
  <si>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</si>
  <si>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</si>
  <si>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</si>
  <si>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</si>
  <si>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</si>
  <si>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</si>
  <si>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</si>
  <si>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</si>
  <si>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</si>
  <si>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</si>
  <si>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</si>
  <si>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</si>
  <si>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</si>
  <si>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</si>
  <si>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</si>
  <si>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</si>
  <si>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</si>
  <si>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</si>
  <si>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</si>
  <si>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</si>
  <si>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</si>
  <si>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</si>
  <si>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</si>
  <si>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</si>
  <si>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</si>
  <si>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</si>
  <si>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</si>
  <si>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</si>
  <si>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</si>
  <si>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</si>
  <si>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</si>
  <si>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</si>
  <si>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</si>
  <si>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</si>
  <si>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</si>
  <si>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</si>
  <si>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</si>
  <si>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</si>
  <si>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</si>
  <si>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</si>
  <si>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</si>
  <si>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</si>
  <si>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</si>
  <si>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</si>
  <si>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</si>
  <si>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</si>
  <si>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</si>
  <si>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</si>
  <si>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</si>
  <si>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</si>
  <si>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</si>
  <si>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</si>
  <si>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</si>
  <si>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</si>
  <si>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</si>
  <si>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</si>
  <si>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</si>
  <si>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</si>
  <si>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</si>
  <si>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</si>
  <si>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</si>
  <si>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</si>
  <si>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</si>
  <si>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</si>
  <si>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</si>
  <si>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</si>
  <si>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</si>
  <si>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</si>
  <si>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</si>
  <si>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</si>
  <si>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</si>
  <si>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</si>
  <si>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</si>
  <si>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</si>
  <si>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</si>
  <si>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</si>
  <si>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</si>
  <si>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</si>
  <si>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</si>
  <si>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</si>
  <si>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</si>
  <si>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</si>
  <si>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</si>
  <si>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</si>
  <si>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</si>
  <si>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</si>
  <si>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</si>
  <si>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</si>
  <si>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</si>
  <si>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</si>
  <si>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</si>
  <si>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</si>
  <si>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</si>
  <si>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</si>
  <si>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</si>
  <si>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</si>
  <si>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</si>
  <si>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</si>
  <si>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</si>
  <si>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</si>
  <si>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</si>
  <si>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</si>
  <si>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</si>
  <si>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</si>
  <si>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</si>
  <si>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</si>
  <si>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</si>
  <si>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</si>
  <si>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</si>
  <si>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</si>
  <si>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</si>
  <si>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</si>
  <si>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</si>
  <si>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</si>
  <si>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</si>
  <si>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</si>
  <si>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</si>
  <si>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</si>
  <si>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</si>
  <si>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</si>
  <si>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</si>
  <si>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</si>
  <si>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</si>
  <si>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</si>
  <si>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</si>
  <si>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</si>
  <si>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</si>
  <si>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</si>
  <si>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</si>
  <si>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</si>
  <si>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</si>
  <si>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</si>
  <si>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</si>
  <si>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</si>
  <si>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</si>
  <si>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</si>
  <si>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</si>
  <si>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</si>
  <si>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</si>
  <si>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</si>
  <si>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</si>
  <si>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</si>
  <si>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</si>
  <si>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</si>
  <si>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</si>
  <si>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</si>
  <si>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</si>
  <si>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</si>
  <si>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</si>
  <si>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</si>
  <si>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</si>
  <si>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</si>
  <si>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</si>
  <si>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</si>
  <si>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</si>
  <si>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</si>
  <si>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</si>
  <si>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</si>
  <si>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</si>
  <si>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</si>
  <si>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</si>
  <si>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</si>
  <si>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</si>
  <si>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</si>
  <si>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</si>
  <si>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</si>
  <si>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</si>
  <si>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</si>
  <si>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</si>
  <si>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</si>
  <si>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</si>
  <si>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</si>
  <si>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</si>
  <si>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</si>
  <si>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</si>
  <si>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</si>
  <si>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</si>
  <si>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</si>
  <si>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</si>
  <si>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</si>
  <si>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</si>
  <si>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</si>
  <si>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</si>
  <si>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</si>
  <si>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</si>
  <si>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</si>
  <si>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</si>
  <si>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</si>
  <si>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</si>
  <si>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</si>
  <si>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</si>
  <si>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</si>
  <si>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</si>
  <si>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</si>
  <si>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</si>
  <si>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</si>
  <si>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</si>
  <si>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</si>
  <si>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</si>
  <si>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</si>
  <si>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</si>
  <si>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</si>
  <si>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</si>
  <si>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</si>
  <si>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</si>
  <si>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</si>
  <si>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</si>
  <si>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</si>
  <si>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</si>
  <si>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</si>
  <si>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</si>
  <si>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</si>
  <si>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</si>
  <si>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</si>
  <si>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</si>
  <si>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</si>
  <si>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</si>
  <si>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</si>
  <si>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</si>
  <si>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</si>
  <si>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</si>
  <si>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</si>
  <si>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</si>
  <si>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</si>
  <si>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</si>
  <si>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</si>
  <si>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</si>
  <si>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</si>
  <si>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</si>
  <si>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</si>
  <si>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</si>
  <si>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</si>
  <si>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</si>
  <si>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</si>
  <si>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</si>
  <si>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</si>
  <si>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</si>
  <si>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</si>
  <si>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</si>
  <si>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</si>
  <si>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</si>
  <si>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</si>
  <si>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</si>
  <si>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</si>
  <si>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</si>
  <si>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</si>
  <si>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</si>
  <si>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</si>
  <si>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</si>
  <si>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</si>
  <si>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</si>
  <si>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</si>
  <si>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</si>
  <si>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</si>
  <si>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</si>
  <si>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</si>
  <si>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</si>
  <si>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</si>
  <si>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</si>
  <si>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</si>
  <si>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</si>
  <si>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</si>
  <si>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</si>
  <si>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</si>
  <si>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</si>
  <si>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</si>
  <si>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</si>
  <si>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</si>
  <si>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</si>
  <si>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</si>
  <si>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</si>
  <si>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</si>
  <si>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</si>
  <si>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</si>
  <si>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</si>
  <si>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</si>
  <si>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</si>
  <si>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</si>
  <si>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</si>
  <si>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</si>
  <si>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</si>
  <si>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</si>
  <si>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</si>
  <si>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</si>
  <si>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</si>
  <si>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</si>
  <si>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</si>
  <si>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</si>
  <si>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</si>
  <si>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</si>
  <si>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</si>
  <si>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</si>
  <si>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</si>
  <si>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</si>
  <si>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</si>
  <si>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</si>
  <si>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</si>
  <si>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</si>
  <si>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</si>
  <si>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</si>
  <si>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</si>
  <si>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</si>
  <si>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</si>
  <si>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</si>
  <si>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</si>
  <si>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</si>
  <si>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</si>
  <si>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</si>
  <si>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</si>
  <si>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</si>
  <si>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</si>
  <si>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</si>
  <si>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</si>
  <si>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</si>
  <si>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</si>
  <si>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</si>
  <si>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</si>
  <si>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</si>
  <si>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</si>
  <si>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</si>
  <si>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</si>
  <si>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</si>
  <si>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</si>
  <si>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</si>
  <si>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</si>
  <si>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</si>
  <si>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</si>
  <si>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</si>
  <si>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</si>
  <si>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</si>
  <si>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</si>
  <si>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</si>
  <si>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</si>
  <si>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</si>
  <si>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</si>
  <si>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</si>
  <si>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</si>
  <si>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</si>
  <si>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</si>
  <si>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</si>
  <si>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</si>
  <si>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</si>
  <si>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</si>
  <si>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</si>
  <si>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</si>
  <si>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</si>
  <si>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</si>
  <si>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</si>
  <si>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</si>
  <si>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</si>
  <si>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</si>
  <si>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</si>
  <si>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</si>
  <si>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</si>
  <si>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</si>
  <si>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</si>
  <si>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</si>
  <si>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</si>
  <si>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</si>
  <si>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</si>
  <si>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</si>
  <si>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</si>
  <si>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</si>
  <si>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</si>
  <si>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</si>
  <si>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</si>
  <si>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</si>
  <si>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</si>
  <si>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</si>
  <si>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</si>
  <si>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</si>
  <si>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</si>
  <si>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</si>
  <si>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</si>
  <si>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</si>
  <si>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</si>
  <si>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</si>
  <si>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</si>
  <si>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</si>
  <si>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</si>
  <si>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</si>
  <si>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</si>
  <si>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</si>
  <si>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</si>
  <si>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</si>
  <si>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</si>
  <si>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</si>
  <si>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</si>
  <si>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</si>
  <si>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</si>
  <si>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</si>
  <si>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</si>
  <si>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</si>
  <si>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</si>
  <si>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</si>
  <si>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</si>
  <si>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</si>
  <si>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</si>
  <si>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</si>
  <si>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</si>
  <si>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</si>
  <si>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</si>
  <si>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</si>
  <si>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</si>
  <si>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</si>
  <si>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</si>
  <si>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</si>
  <si>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</si>
  <si>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</si>
  <si>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</si>
  <si>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</si>
  <si>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</si>
  <si>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</si>
  <si>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</si>
  <si>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</si>
  <si>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</si>
  <si>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</si>
  <si>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</si>
  <si>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</si>
  <si>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</si>
  <si>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</si>
  <si>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</si>
  <si>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</si>
  <si>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</si>
  <si>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</si>
  <si>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</si>
  <si>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</si>
  <si>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</si>
  <si>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</si>
  <si>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</si>
  <si>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</si>
  <si>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</si>
  <si>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</si>
  <si>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</si>
  <si>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</si>
  <si>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</si>
  <si>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</si>
  <si>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</si>
  <si>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</si>
  <si>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</si>
  <si>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</si>
  <si>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</si>
  <si>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</si>
  <si>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</si>
  <si>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</si>
  <si>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</si>
  <si>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</si>
  <si>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</si>
  <si>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</si>
  <si>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</si>
  <si>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</si>
  <si>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</si>
  <si>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</si>
  <si>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</si>
  <si>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</si>
  <si>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</si>
  <si>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</si>
  <si>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</si>
  <si>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</si>
  <si>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</si>
  <si>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</si>
  <si>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</si>
  <si>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</si>
  <si>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</si>
  <si>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</si>
  <si>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</si>
  <si>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</si>
  <si>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</si>
  <si>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</si>
  <si>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</si>
  <si>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</si>
  <si>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</si>
  <si>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</si>
  <si>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</si>
  <si>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</si>
  <si>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</si>
  <si>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</si>
  <si>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</si>
  <si>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</si>
  <si>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</si>
  <si>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</si>
  <si>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</si>
  <si>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</si>
  <si>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</si>
  <si>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</si>
  <si>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</si>
  <si>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</si>
  <si>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</si>
  <si>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</si>
  <si>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</si>
  <si>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</si>
  <si>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</si>
  <si>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</si>
  <si>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</si>
  <si>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</si>
  <si>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</si>
  <si>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</si>
  <si>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</si>
  <si>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</si>
  <si>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</si>
  <si>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</si>
  <si>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</si>
  <si>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</si>
  <si>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</si>
  <si>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</si>
  <si>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</si>
  <si>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</si>
  <si>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</si>
  <si>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</si>
  <si>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</si>
  <si>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</si>
  <si>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</si>
  <si>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</si>
  <si>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</si>
  <si>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</si>
  <si>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</si>
  <si>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</si>
  <si>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</si>
  <si>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</si>
  <si>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</si>
  <si>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</si>
  <si>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</si>
  <si>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</si>
  <si>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</si>
  <si>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</si>
  <si>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</si>
  <si>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</si>
  <si>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</si>
  <si>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</si>
  <si>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</si>
  <si>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</si>
  <si>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</si>
  <si>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</si>
  <si>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</si>
  <si>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</si>
  <si>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</si>
  <si>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</si>
  <si>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</si>
  <si>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</si>
  <si>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</si>
  <si>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</si>
  <si>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</si>
  <si>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</si>
  <si>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</si>
  <si>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</si>
  <si>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</si>
  <si>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</si>
  <si>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</si>
  <si>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</si>
  <si>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</si>
  <si>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</si>
  <si>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</si>
  <si>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</si>
  <si>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</si>
  <si>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</si>
  <si>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</si>
  <si>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</si>
  <si>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</si>
  <si>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</si>
  <si>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</si>
  <si>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</si>
  <si>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</si>
  <si>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</si>
  <si>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</si>
  <si>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</si>
  <si>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</si>
  <si>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</si>
  <si>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</si>
  <si>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</si>
  <si>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</si>
  <si>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</si>
  <si>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</si>
  <si>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</si>
  <si>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</si>
  <si>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</si>
  <si>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</si>
  <si>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</si>
  <si>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</si>
  <si>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</si>
  <si>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</si>
  <si>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</si>
  <si>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</si>
  <si>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</si>
  <si>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</si>
  <si>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</si>
  <si>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</si>
  <si>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</si>
  <si>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</si>
  <si>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</si>
  <si>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</si>
  <si>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</si>
  <si>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</si>
  <si>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</si>
  <si>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</si>
  <si>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</si>
  <si>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</si>
  <si>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</si>
  <si>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</si>
  <si>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</si>
  <si>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</si>
  <si>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</si>
  <si>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</si>
  <si>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</si>
  <si>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</si>
  <si>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</si>
  <si>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</si>
  <si>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</si>
  <si>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</si>
  <si>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</si>
  <si>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</si>
  <si>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</si>
  <si>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</si>
  <si>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</si>
  <si>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</si>
  <si>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</si>
  <si>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</si>
  <si>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</si>
  <si>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</si>
  <si>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</si>
  <si>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</si>
  <si>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</si>
  <si>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</si>
  <si>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</si>
  <si>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</si>
  <si>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</si>
  <si>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</si>
  <si>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</si>
  <si>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</si>
  <si>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</si>
  <si>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</si>
  <si>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</si>
  <si>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</si>
  <si>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</si>
  <si>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</si>
  <si>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</si>
  <si>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</si>
  <si>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</si>
  <si>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</si>
  <si>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</si>
  <si>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</si>
  <si>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</si>
  <si>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</si>
  <si>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</si>
  <si>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</si>
  <si>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</si>
  <si>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</si>
  <si>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</si>
  <si>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</si>
  <si>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</si>
  <si>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</si>
  <si>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</si>
  <si>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</si>
  <si>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</si>
  <si>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</si>
  <si>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</si>
  <si>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</si>
  <si>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</si>
  <si>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</si>
  <si>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</si>
  <si>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</si>
  <si>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</si>
  <si>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</si>
  <si>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</si>
  <si>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</si>
  <si>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</si>
  <si>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</si>
  <si>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</si>
  <si>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</si>
  <si>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</si>
  <si>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</si>
  <si>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</si>
  <si>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</si>
  <si>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</si>
  <si>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</si>
  <si>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</si>
  <si>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</si>
  <si>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</si>
  <si>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</si>
  <si>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</si>
  <si>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</si>
  <si>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</si>
  <si>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</si>
  <si>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</si>
  <si>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</si>
  <si>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</si>
  <si>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</si>
  <si>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</si>
  <si>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</si>
  <si>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</si>
  <si>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</si>
  <si>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</si>
  <si>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</si>
  <si>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</si>
  <si>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</si>
  <si>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</si>
  <si>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</si>
  <si>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</si>
  <si>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</si>
  <si>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</si>
  <si>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</si>
  <si>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</si>
  <si>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</si>
  <si>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</si>
  <si>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</si>
  <si>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</si>
  <si>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</si>
  <si>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</si>
  <si>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</si>
  <si>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</si>
  <si>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</si>
  <si>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</si>
  <si>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</si>
  <si>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</si>
  <si>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</si>
  <si>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</si>
  <si>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</si>
  <si>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</si>
  <si>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</si>
  <si>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</si>
  <si>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</si>
  <si>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</si>
  <si>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</si>
  <si>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</si>
  <si>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</si>
  <si>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</si>
  <si>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</si>
  <si>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</si>
  <si>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</si>
  <si>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</si>
  <si>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</si>
  <si>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</si>
  <si>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</si>
  <si>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</si>
  <si>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</si>
  <si>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</si>
  <si>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</si>
  <si>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</si>
  <si>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</si>
  <si>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</si>
  <si>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</si>
  <si>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</si>
  <si>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</si>
  <si>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</si>
  <si>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</si>
  <si>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</si>
  <si>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</si>
  <si>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</si>
  <si>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</si>
  <si>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</si>
  <si>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</si>
  <si>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</si>
  <si>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</si>
  <si>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</si>
  <si>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</si>
  <si>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</si>
  <si>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</si>
  <si>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</si>
  <si>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</si>
  <si>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</si>
  <si>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</si>
  <si>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</si>
  <si>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</si>
  <si>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</si>
  <si>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</si>
  <si>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</si>
  <si>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</si>
  <si>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</si>
  <si>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</si>
  <si>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</si>
  <si>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</si>
  <si>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</si>
  <si>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</si>
  <si>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</si>
  <si>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</si>
  <si>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</si>
  <si>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</si>
  <si>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</si>
  <si>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</si>
  <si>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</si>
  <si>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</si>
  <si>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</si>
  <si>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</si>
  <si>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</si>
  <si>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</si>
  <si>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</si>
  <si>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</si>
  <si>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</si>
  <si>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</si>
  <si>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</si>
  <si>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</si>
  <si>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</si>
  <si>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</si>
  <si>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</si>
  <si>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</si>
  <si>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</si>
  <si>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</si>
  <si>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</si>
  <si>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</si>
  <si>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</si>
  <si>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</si>
  <si>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</si>
  <si>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</si>
  <si>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</si>
  <si>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</si>
  <si>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</si>
  <si>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</si>
  <si>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</si>
  <si>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</si>
  <si>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</si>
  <si>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</si>
  <si>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</si>
  <si>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</si>
  <si>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</si>
  <si>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</si>
  <si>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</si>
  <si>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</si>
  <si>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</si>
  <si>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</si>
  <si>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</si>
  <si>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</si>
  <si>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</si>
  <si>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</si>
  <si>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</si>
  <si>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</si>
  <si>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</si>
  <si>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</si>
  <si>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</si>
  <si>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</si>
  <si>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</si>
  <si>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</si>
  <si>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</si>
  <si>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</si>
  <si>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</si>
  <si>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</si>
  <si>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</si>
  <si>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</si>
  <si>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</si>
  <si>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</si>
  <si>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</si>
  <si>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</si>
  <si>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</si>
  <si>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</si>
  <si>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</si>
  <si>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</si>
  <si>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</si>
  <si>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</si>
  <si>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</si>
  <si>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</si>
  <si>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</si>
  <si>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</si>
  <si>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</si>
  <si>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</si>
  <si>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</si>
  <si>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</si>
  <si>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</si>
  <si>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</si>
  <si>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</si>
  <si>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</si>
  <si>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</si>
  <si>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</si>
  <si>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</si>
  <si>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</si>
  <si>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</si>
  <si>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</si>
  <si>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</si>
  <si>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</si>
  <si>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</si>
  <si>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</si>
  <si>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</si>
  <si>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</si>
  <si>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</si>
  <si>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</si>
  <si>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</si>
  <si>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</si>
  <si>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</si>
  <si>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</si>
  <si>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</si>
  <si>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</si>
  <si>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</si>
  <si>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</si>
  <si>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</si>
  <si>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</si>
  <si>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</si>
  <si>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</si>
  <si>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</si>
  <si>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</si>
  <si>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</si>
  <si>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</si>
  <si>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</si>
  <si>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</si>
  <si>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</si>
  <si>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</si>
  <si>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</si>
  <si>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</si>
  <si>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</si>
  <si>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</si>
  <si>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</si>
  <si>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</si>
  <si>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</si>
  <si>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</si>
  <si>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</si>
  <si>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</si>
  <si>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</si>
  <si>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</si>
  <si>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</si>
  <si>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</si>
  <si>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</si>
  <si>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</si>
  <si>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</si>
  <si>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</si>
  <si>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</si>
  <si>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</si>
  <si>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</si>
  <si>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</si>
  <si>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</si>
  <si>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</si>
  <si>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</si>
  <si>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</si>
  <si>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</si>
  <si>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</si>
  <si>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</si>
  <si>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</si>
  <si>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</si>
  <si>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</si>
  <si>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</si>
  <si>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</si>
  <si>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</si>
  <si>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</si>
  <si>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</si>
  <si>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</si>
  <si>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</si>
  <si>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</si>
  <si>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</si>
  <si>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</si>
  <si>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</si>
  <si>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</si>
  <si>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</si>
  <si>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</si>
  <si>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</si>
  <si>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</si>
  <si>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</si>
  <si>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</si>
  <si>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</si>
  <si>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</si>
  <si>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</si>
  <si>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</si>
  <si>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</si>
  <si>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</si>
  <si>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</si>
  <si>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</si>
  <si>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</si>
  <si>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</si>
  <si>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</si>
  <si>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</si>
  <si>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</si>
  <si>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</si>
  <si>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</si>
  <si>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</si>
  <si>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</si>
  <si>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</si>
  <si>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</si>
  <si>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</si>
  <si>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</si>
  <si>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</si>
  <si>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</si>
  <si>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</si>
  <si>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</si>
  <si>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</si>
  <si>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</si>
  <si>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</si>
  <si>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</si>
  <si>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</si>
  <si>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</si>
  <si>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</si>
  <si>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</si>
  <si>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</si>
  <si>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</si>
  <si>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</si>
  <si>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</si>
  <si>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</si>
  <si>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</si>
  <si>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</si>
  <si>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</si>
  <si>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</si>
  <si>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</si>
  <si>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</si>
  <si>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</si>
  <si>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</si>
  <si>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</si>
  <si>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</si>
  <si>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</si>
  <si>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</si>
  <si>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</si>
  <si>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</si>
  <si>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</si>
  <si>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</si>
  <si>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</si>
  <si>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</si>
  <si>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</si>
  <si>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</si>
  <si>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</si>
  <si>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</si>
  <si>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</si>
  <si>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</si>
  <si>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</si>
  <si>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</si>
  <si>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</si>
  <si>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</si>
  <si>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</si>
  <si>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</si>
  <si>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</si>
  <si>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</si>
  <si>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</si>
  <si>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</si>
  <si>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</si>
  <si>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</si>
  <si>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</si>
  <si>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</si>
  <si>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</si>
  <si>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</si>
  <si>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</si>
  <si>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</si>
  <si>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</si>
  <si>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</si>
  <si>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</si>
  <si>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</si>
  <si>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</si>
  <si>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</si>
  <si>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</si>
  <si>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</si>
  <si>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</si>
  <si>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</si>
  <si>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</si>
  <si>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</si>
  <si>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</si>
  <si>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</si>
  <si>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</si>
  <si>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</si>
  <si>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</si>
  <si>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</si>
  <si>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</si>
  <si>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</si>
  <si>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</si>
  <si>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</si>
  <si>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</si>
  <si>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</si>
  <si>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</si>
  <si>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</si>
  <si>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</si>
  <si>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</si>
  <si>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</si>
  <si>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</si>
  <si>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</si>
  <si>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</si>
  <si>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</si>
  <si>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</si>
  <si>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</si>
  <si>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</si>
  <si>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</si>
  <si>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</si>
  <si>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</si>
  <si>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</si>
  <si>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</si>
  <si>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</si>
  <si>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</si>
  <si>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</si>
  <si>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</si>
  <si>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</si>
  <si>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</si>
  <si>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</si>
  <si>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</si>
  <si>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</si>
  <si>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</si>
  <si>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</si>
  <si>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</si>
  <si>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</si>
  <si>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</si>
  <si>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</si>
  <si>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</si>
  <si>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</si>
  <si>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</si>
  <si>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</si>
  <si>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</si>
  <si>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</si>
  <si>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</si>
  <si>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</si>
  <si>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</si>
  <si>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</si>
  <si>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</si>
  <si>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</si>
  <si>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</si>
  <si>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</si>
  <si>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</si>
  <si>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</si>
  <si>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</si>
  <si>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</si>
  <si>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</si>
  <si>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</si>
  <si>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</si>
  <si>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</si>
  <si>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</si>
  <si>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</si>
  <si>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</si>
  <si>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</si>
  <si>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</si>
  <si>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</si>
  <si>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</si>
  <si>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</si>
  <si>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</si>
  <si>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</si>
  <si>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</si>
  <si>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</si>
  <si>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</si>
  <si>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</si>
  <si>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</si>
  <si>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</si>
  <si>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</si>
  <si>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</si>
  <si>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</si>
  <si>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</si>
  <si>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</si>
  <si>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</si>
  <si>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</si>
  <si>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</si>
  <si>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</si>
  <si>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</si>
  <si>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</si>
  <si>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</si>
  <si>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</si>
  <si>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</si>
  <si>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</si>
  <si>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</si>
  <si>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</si>
  <si>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</si>
  <si>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</si>
  <si>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</si>
  <si>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</si>
  <si>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</si>
  <si>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</si>
  <si>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</si>
  <si>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</si>
  <si>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</si>
  <si>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</si>
  <si>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</si>
  <si>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</si>
  <si>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</si>
  <si>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</si>
  <si>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</si>
  <si>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</si>
  <si>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</si>
  <si>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</si>
  <si>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</si>
  <si>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</si>
  <si>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</si>
  <si>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</si>
  <si>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</si>
  <si>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</si>
  <si>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</si>
  <si>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</si>
  <si>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</si>
  <si>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</si>
  <si>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</si>
  <si>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</si>
  <si>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</si>
  <si>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</si>
  <si>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</si>
  <si>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</si>
  <si>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</si>
  <si>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</si>
  <si>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</si>
  <si>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</si>
  <si>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</si>
  <si>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</si>
  <si>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</si>
  <si>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</si>
  <si>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</si>
  <si>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</si>
  <si>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</si>
  <si>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</si>
  <si>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</si>
  <si>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</si>
  <si>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</si>
  <si>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</si>
  <si>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</si>
  <si>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</si>
  <si>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</si>
  <si>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</si>
  <si>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</si>
  <si>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</si>
  <si>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</si>
  <si>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</si>
  <si>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</si>
  <si>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</si>
  <si>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</si>
  <si>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</si>
  <si>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</si>
  <si>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</si>
  <si>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</si>
  <si>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</si>
  <si>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</si>
  <si>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</si>
  <si>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</si>
  <si>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</si>
  <si>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</si>
  <si>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</si>
  <si>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</si>
  <si>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</si>
  <si>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</si>
  <si>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</si>
  <si>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</si>
  <si>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</si>
  <si>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</si>
  <si>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</si>
  <si>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</si>
  <si>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</si>
  <si>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</si>
  <si>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</si>
  <si>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</si>
  <si>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</si>
  <si>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</si>
  <si>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</si>
  <si>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</si>
  <si>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</si>
  <si>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</si>
  <si>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</si>
  <si>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</si>
  <si>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</si>
  <si>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</si>
  <si>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</si>
  <si>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</si>
  <si>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</si>
  <si>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</si>
  <si>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</si>
  <si>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</si>
  <si>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</si>
  <si>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</si>
  <si>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</si>
  <si>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</si>
  <si>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</si>
  <si>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</si>
  <si>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</si>
  <si>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</si>
  <si>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</si>
  <si>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</si>
  <si>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</si>
  <si>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</si>
  <si>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</si>
  <si>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</si>
  <si>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</si>
  <si>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</si>
  <si>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</si>
  <si>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</si>
  <si>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</si>
  <si>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</si>
  <si>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</si>
  <si>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</si>
  <si>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</si>
  <si>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</si>
  <si>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</si>
  <si>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</si>
  <si>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</si>
  <si>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</si>
  <si>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</si>
  <si>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</si>
  <si>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</si>
  <si>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</si>
  <si>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</si>
  <si>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</si>
  <si>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</si>
  <si>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</si>
  <si>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</si>
  <si>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</si>
  <si>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</si>
  <si>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</si>
  <si>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</si>
  <si>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</si>
  <si>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</si>
  <si>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</si>
  <si>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</si>
  <si>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</si>
  <si>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</si>
  <si>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</si>
  <si>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</si>
  <si>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</si>
  <si>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</si>
  <si>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</si>
  <si>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</si>
  <si>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</si>
  <si>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</si>
  <si>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</si>
  <si>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</si>
  <si>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</si>
  <si>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</si>
  <si>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</si>
  <si>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</si>
  <si>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</si>
  <si>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</si>
  <si>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</si>
  <si>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</si>
  <si>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</si>
  <si>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</si>
  <si>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</si>
  <si>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</si>
  <si>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</si>
  <si>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</si>
  <si>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</si>
  <si>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</si>
  <si>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</si>
  <si>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</si>
  <si>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</si>
  <si>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</si>
  <si>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</si>
  <si>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</si>
  <si>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</si>
  <si>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</si>
  <si>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</si>
  <si>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</si>
  <si>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</si>
  <si>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</si>
  <si>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</si>
  <si>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</si>
  <si>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</si>
  <si>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</si>
  <si>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</si>
  <si>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</si>
  <si>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</si>
  <si>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</si>
  <si>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</si>
  <si>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</si>
  <si>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</si>
  <si>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</si>
  <si>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</si>
  <si>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</si>
  <si>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</si>
  <si>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</si>
  <si>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</si>
  <si>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</si>
  <si>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</si>
  <si>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</si>
  <si>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</si>
  <si>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</si>
  <si>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</si>
  <si>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</si>
  <si>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</si>
  <si>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</si>
  <si>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</si>
  <si>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</si>
  <si>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</si>
  <si>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</si>
  <si>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</si>
  <si>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</si>
  <si>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</si>
  <si>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</si>
  <si>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</si>
  <si>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</si>
  <si>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</si>
  <si>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</si>
  <si>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</si>
  <si>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</si>
  <si>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</si>
  <si>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</si>
  <si>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</si>
  <si>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</si>
  <si>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</si>
  <si>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</si>
  <si>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</si>
  <si>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</si>
  <si>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</si>
  <si>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</si>
  <si>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</si>
  <si>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</si>
  <si>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</si>
  <si>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</si>
  <si>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</si>
  <si>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</si>
  <si>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</si>
  <si>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</si>
  <si>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</si>
  <si>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</si>
  <si>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</si>
  <si>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</si>
  <si>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</si>
  <si>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</si>
  <si>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</si>
  <si>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</si>
  <si>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</si>
  <si>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</si>
  <si>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</si>
  <si>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</si>
  <si>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</si>
  <si>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</si>
  <si>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</si>
  <si>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</si>
  <si>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</si>
  <si>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</si>
  <si>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</si>
  <si>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</si>
  <si>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</si>
  <si>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</si>
  <si>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</si>
  <si>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</si>
  <si>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</si>
  <si>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</si>
  <si>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</si>
  <si>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</si>
  <si>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</si>
  <si>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</si>
  <si>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</si>
  <si>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</si>
  <si>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</si>
  <si>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</si>
  <si>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</si>
  <si>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</si>
  <si>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</si>
  <si>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</si>
  <si>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</si>
  <si>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</si>
  <si>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</si>
  <si>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</si>
  <si>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</si>
  <si>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</si>
  <si>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</si>
  <si>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</si>
  <si>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</si>
  <si>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</si>
  <si>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</si>
  <si>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</si>
  <si>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</si>
  <si>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</si>
  <si>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</si>
  <si>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</si>
  <si>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</si>
  <si>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</si>
  <si>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</si>
  <si>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</si>
  <si>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</si>
  <si>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</si>
  <si>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</si>
  <si>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</si>
  <si>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</si>
  <si>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</si>
  <si>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</si>
  <si>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</si>
  <si>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</si>
  <si>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</si>
  <si>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</si>
  <si>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</si>
  <si>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</si>
  <si>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</si>
  <si>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</si>
  <si>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</si>
  <si>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</si>
  <si>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</si>
  <si>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</si>
  <si>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</si>
  <si>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</si>
  <si>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</si>
  <si>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</si>
  <si>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</si>
  <si>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</si>
  <si>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</si>
  <si>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</si>
  <si>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</si>
  <si>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</si>
  <si>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</si>
  <si>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</si>
  <si>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</si>
  <si>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</si>
  <si>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</si>
  <si>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</si>
  <si>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</si>
  <si>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</si>
  <si>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</si>
  <si>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</si>
  <si>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</si>
  <si>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</si>
  <si>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</si>
  <si>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</si>
  <si>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</si>
  <si>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</si>
  <si>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</si>
  <si>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</si>
  <si>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</si>
  <si>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</si>
  <si>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</si>
  <si>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</si>
  <si>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</si>
  <si>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</si>
  <si>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</si>
  <si>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</si>
  <si>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</si>
  <si>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</si>
  <si>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</si>
  <si>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</si>
  <si>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</si>
  <si>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</si>
  <si>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</si>
  <si>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</si>
  <si>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</si>
  <si>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</si>
  <si>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</si>
  <si>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</si>
  <si>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</si>
  <si>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</si>
  <si>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</si>
  <si>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</si>
  <si>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</si>
  <si>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</si>
  <si>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</si>
  <si>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</si>
  <si>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</si>
  <si>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</si>
  <si>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</si>
  <si>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</si>
  <si>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</si>
  <si>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</si>
  <si>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</si>
  <si>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</si>
  <si>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</si>
  <si>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</si>
  <si>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</si>
  <si>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</si>
  <si>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</si>
  <si>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</si>
  <si>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</si>
  <si>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</si>
  <si>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</si>
  <si>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</si>
  <si>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</si>
  <si>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</si>
  <si>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</si>
  <si>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</si>
  <si>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</si>
  <si>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</si>
  <si>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</si>
  <si>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</si>
  <si>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</si>
  <si>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</si>
  <si>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</si>
  <si>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</si>
  <si>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</si>
  <si>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</si>
  <si>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</si>
  <si>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</si>
  <si>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</si>
  <si>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</si>
  <si>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</si>
  <si>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</si>
  <si>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</si>
  <si>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</si>
  <si>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</si>
  <si>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</si>
  <si>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</si>
  <si>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</si>
  <si>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</si>
  <si>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</si>
  <si>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</si>
  <si>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</si>
  <si>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</si>
  <si>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</si>
  <si>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</si>
  <si>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</si>
  <si>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</si>
  <si>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</si>
  <si>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</si>
  <si>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</si>
  <si>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</si>
  <si>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</si>
  <si>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</si>
  <si>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</si>
  <si>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</si>
  <si>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</si>
  <si>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</si>
  <si>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</si>
  <si>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</si>
  <si>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</si>
  <si>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</si>
  <si>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</si>
  <si>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</si>
  <si>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</si>
  <si>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</si>
  <si>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</si>
  <si>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</si>
  <si>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</si>
  <si>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</si>
  <si>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</si>
  <si>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</si>
  <si>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</si>
  <si>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</si>
  <si>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</si>
  <si>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</si>
  <si>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</si>
  <si>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</si>
  <si>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</si>
  <si>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</si>
  <si>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</si>
  <si>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</si>
  <si>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</si>
  <si>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</si>
  <si>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</si>
  <si>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</si>
  <si>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</si>
  <si>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</si>
  <si>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</si>
  <si>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</si>
  <si>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</si>
  <si>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</si>
  <si>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</si>
  <si>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</si>
  <si>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</si>
  <si>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</si>
  <si>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</si>
  <si>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</si>
  <si>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</si>
  <si>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</si>
  <si>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</si>
  <si>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</si>
  <si>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</si>
  <si>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</si>
  <si>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</si>
  <si>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</si>
  <si>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</si>
  <si>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</si>
  <si>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</si>
  <si>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</si>
  <si>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</si>
  <si>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</si>
  <si>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</si>
  <si>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</si>
  <si>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</si>
  <si>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</si>
  <si>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</si>
  <si>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</si>
  <si>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</si>
  <si>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</si>
  <si>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</si>
  <si>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</si>
  <si>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</si>
  <si>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</si>
  <si>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</si>
  <si>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</si>
  <si>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</si>
  <si>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</si>
  <si>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</si>
  <si>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</si>
  <si>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</si>
  <si>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</si>
  <si>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</si>
  <si>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</si>
  <si>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</si>
  <si>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</si>
  <si>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</si>
  <si>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</si>
  <si>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</si>
  <si>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</si>
  <si>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</si>
  <si>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</si>
  <si>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</si>
  <si>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</si>
  <si>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</si>
  <si>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</si>
  <si>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</si>
  <si>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</si>
  <si>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</si>
  <si>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</si>
  <si>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</si>
  <si>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</si>
  <si>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</si>
  <si>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</si>
  <si>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</si>
  <si>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</si>
  <si>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</si>
  <si>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</si>
  <si>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</si>
  <si>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</si>
  <si>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</si>
  <si>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</si>
  <si>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</si>
  <si>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</si>
  <si>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</si>
  <si>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</si>
  <si>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</si>
  <si>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</si>
  <si>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</si>
  <si>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</si>
  <si>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</si>
  <si>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</si>
  <si>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</si>
  <si>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</si>
  <si>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</si>
  <si>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</si>
  <si>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</si>
  <si>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</si>
  <si>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</si>
  <si>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</si>
  <si>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</si>
  <si>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</si>
  <si>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</si>
  <si>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</si>
  <si>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</si>
  <si>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</si>
  <si>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</si>
  <si>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</si>
  <si>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</si>
  <si>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</si>
  <si>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</si>
  <si>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</si>
  <si>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</si>
  <si>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</si>
  <si>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</si>
  <si>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</si>
  <si>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</si>
  <si>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</si>
  <si>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</si>
  <si>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</si>
  <si>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</si>
  <si>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</si>
  <si>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</si>
  <si>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</si>
  <si>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</si>
  <si>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</si>
  <si>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</si>
  <si>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</si>
  <si>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</si>
  <si>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</si>
  <si>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</si>
  <si>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</si>
  <si>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</si>
  <si>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</si>
  <si>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</si>
  <si>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</si>
  <si>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</si>
  <si>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</si>
  <si>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</si>
  <si>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</si>
  <si>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</si>
  <si>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</si>
  <si>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</si>
  <si>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</si>
  <si>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</si>
  <si>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</si>
  <si>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</si>
  <si>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</si>
  <si>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</si>
  <si>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</si>
  <si>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</si>
  <si>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</si>
  <si>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</si>
  <si>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</si>
  <si>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</si>
  <si>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</si>
  <si>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</si>
  <si>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</si>
  <si>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</si>
  <si>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</si>
  <si>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</si>
  <si>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</si>
  <si>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</si>
  <si>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</si>
  <si>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</si>
  <si>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</si>
  <si>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</si>
  <si>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</si>
  <si>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</si>
  <si>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</si>
  <si>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</si>
  <si>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</si>
  <si>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</si>
  <si>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</si>
  <si>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</si>
  <si>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</si>
  <si>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</si>
  <si>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</si>
  <si>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</si>
  <si>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</si>
  <si>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</si>
  <si>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</si>
  <si>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</si>
  <si>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</si>
  <si>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</si>
  <si>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</si>
  <si>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</si>
  <si>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</si>
  <si>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</si>
  <si>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</si>
  <si>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</si>
  <si>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</si>
  <si>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</si>
  <si>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</si>
  <si>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</si>
  <si>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</si>
  <si>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</si>
  <si>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</si>
  <si>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</si>
  <si>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</si>
  <si>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</si>
  <si>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</si>
  <si>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</si>
  <si>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</si>
  <si>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</si>
  <si>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</si>
  <si>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</si>
  <si>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</si>
  <si>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</si>
  <si>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</si>
  <si>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</si>
  <si>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</si>
  <si>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</si>
  <si>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</si>
  <si>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</si>
  <si>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</si>
  <si>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</si>
  <si>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</si>
  <si>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</si>
  <si>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</si>
  <si>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</si>
  <si>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</si>
  <si>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</si>
  <si>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</si>
  <si>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</si>
  <si>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</si>
  <si>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</si>
  <si>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</si>
  <si>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</si>
  <si>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</si>
  <si>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</si>
  <si>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</si>
  <si>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</si>
  <si>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</si>
  <si>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</si>
  <si>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</si>
  <si>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</si>
  <si>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</si>
  <si>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</si>
  <si>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</si>
  <si>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</si>
  <si>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</si>
  <si>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</si>
  <si>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</si>
  <si>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</si>
  <si>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</si>
  <si>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</si>
  <si>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</si>
  <si>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</si>
  <si>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</si>
  <si>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</si>
  <si>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</si>
  <si>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</si>
  <si>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</si>
  <si>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</si>
  <si>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</si>
  <si>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</si>
  <si>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</si>
  <si>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</si>
  <si>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</si>
  <si>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</si>
  <si>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</si>
  <si>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</si>
  <si>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</si>
  <si>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</si>
  <si>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</si>
  <si>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</si>
  <si>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</si>
  <si>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</si>
  <si>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</si>
  <si>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</si>
  <si>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</si>
  <si>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</si>
  <si>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</si>
  <si>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</si>
  <si>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</si>
  <si>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</si>
  <si>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</si>
  <si>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</si>
  <si>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</si>
  <si>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</si>
  <si>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</si>
  <si>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</si>
  <si>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</si>
  <si>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</si>
  <si>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</si>
  <si>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</si>
  <si>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</si>
  <si>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</si>
  <si>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</si>
  <si>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</si>
  <si>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</si>
  <si>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</si>
  <si>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</si>
  <si>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</si>
  <si>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</si>
  <si>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</si>
  <si>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</si>
  <si>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</si>
  <si>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</si>
  <si>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</si>
  <si>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</si>
  <si>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</si>
  <si>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</si>
  <si>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</si>
  <si>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</si>
  <si>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</si>
  <si>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</si>
  <si>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</si>
  <si>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</si>
  <si>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</si>
  <si>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</si>
  <si>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</si>
  <si>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</si>
  <si>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</si>
  <si>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</si>
  <si>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</si>
  <si>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</si>
  <si>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</si>
  <si>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</si>
  <si>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</si>
  <si>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</si>
  <si>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</si>
  <si>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</si>
  <si>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</si>
  <si>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</si>
  <si>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</si>
  <si>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</si>
  <si>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</si>
  <si>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</si>
  <si>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</si>
  <si>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</si>
  <si>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</si>
  <si>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</si>
  <si>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</si>
  <si>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</si>
  <si>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</si>
  <si>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</si>
  <si>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</si>
  <si>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</si>
  <si>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</si>
  <si>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</si>
  <si>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</si>
  <si>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</si>
  <si>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</si>
  <si>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</si>
  <si>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</si>
  <si>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</si>
  <si>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</si>
  <si>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</si>
  <si>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</si>
  <si>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</si>
  <si>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</si>
  <si>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</si>
  <si>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</si>
  <si>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</si>
  <si>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</si>
  <si>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</si>
  <si>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</si>
  <si>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</si>
  <si>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</si>
  <si>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</si>
  <si>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</si>
  <si>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</si>
  <si>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</si>
  <si>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</si>
  <si>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</si>
  <si>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</si>
  <si>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</si>
  <si>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</si>
  <si>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</si>
  <si>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</si>
  <si>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</si>
  <si>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</si>
  <si>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</si>
  <si>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</si>
  <si>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</si>
  <si>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</si>
  <si>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</si>
  <si>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</si>
  <si>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</si>
  <si>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</si>
  <si>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</si>
  <si>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</si>
  <si>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</si>
  <si>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</si>
  <si>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</si>
  <si>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</si>
  <si>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</si>
  <si>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</si>
  <si>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</si>
  <si>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</si>
  <si>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</si>
  <si>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</si>
  <si>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</si>
  <si>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</si>
  <si>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</si>
  <si>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</si>
  <si>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</si>
  <si>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</si>
  <si>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</si>
  <si>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</si>
  <si>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</si>
  <si>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</si>
  <si>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</si>
  <si>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</si>
  <si>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</si>
  <si>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</si>
  <si>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</si>
  <si>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</si>
  <si>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</si>
  <si>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</si>
  <si>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</si>
  <si>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</si>
  <si>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</si>
  <si>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</si>
  <si>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</si>
  <si>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</si>
  <si>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</si>
  <si>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</si>
  <si>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</si>
  <si>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</si>
  <si>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</si>
  <si>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</si>
  <si>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</si>
  <si>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</si>
  <si>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</si>
  <si>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</si>
  <si>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</si>
  <si>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</si>
  <si>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</si>
  <si>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</si>
  <si>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</si>
  <si>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</si>
  <si>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</si>
  <si>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</si>
  <si>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</si>
  <si>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</si>
  <si>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</si>
  <si>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</si>
  <si>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</si>
  <si>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</si>
  <si>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</si>
  <si>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</si>
  <si>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</si>
  <si>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</si>
  <si>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</si>
  <si>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</si>
  <si>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</si>
  <si>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</si>
  <si>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</si>
  <si>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</si>
  <si>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</si>
  <si>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</si>
  <si>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</si>
  <si>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</si>
  <si>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</si>
  <si>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</si>
  <si>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</si>
  <si>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</si>
  <si>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</si>
  <si>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</si>
  <si>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</si>
  <si>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</si>
  <si>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</si>
  <si>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</si>
  <si>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</si>
  <si>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</si>
  <si>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</si>
  <si>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</si>
  <si>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</si>
  <si>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</si>
  <si>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</si>
  <si>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</si>
  <si>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</si>
  <si>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</si>
  <si>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</si>
  <si>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</si>
  <si>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</si>
  <si>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</si>
  <si>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</si>
  <si>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</si>
  <si>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</si>
  <si>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</si>
  <si>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</si>
  <si>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</si>
  <si>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</si>
  <si>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</si>
  <si>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</si>
  <si>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</si>
  <si>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</si>
  <si>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</si>
  <si>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</si>
  <si>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</si>
  <si>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</si>
  <si>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</si>
  <si>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</si>
  <si>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</si>
  <si>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</si>
  <si>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</si>
  <si>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</si>
  <si>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</si>
  <si>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</si>
  <si>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</si>
  <si>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</si>
  <si>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</si>
  <si>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</si>
  <si>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</si>
  <si>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</si>
  <si>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</si>
  <si>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</si>
  <si>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</si>
  <si>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</si>
  <si>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</si>
  <si>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</si>
  <si>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</si>
  <si>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</si>
  <si>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</si>
  <si>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</si>
  <si>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</si>
  <si>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</si>
  <si>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</si>
  <si>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</si>
  <si>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</si>
  <si>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</si>
  <si>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</si>
  <si>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</si>
  <si>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</si>
  <si>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</si>
  <si>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</si>
  <si>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</si>
  <si>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</si>
  <si>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</si>
  <si>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</si>
  <si>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</si>
  <si>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</si>
  <si>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</si>
  <si>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</si>
  <si>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</si>
  <si>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</si>
  <si>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</si>
  <si>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</si>
  <si>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</si>
  <si>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</si>
  <si>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</si>
  <si>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</si>
  <si>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</si>
  <si>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</si>
  <si>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</si>
  <si>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</si>
  <si>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</si>
  <si>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</si>
  <si>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</si>
  <si>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</si>
  <si>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</si>
  <si>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</si>
  <si>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</si>
  <si>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</si>
  <si>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</si>
  <si>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</si>
  <si>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</si>
  <si>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</si>
  <si>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</si>
  <si>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</si>
  <si>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</si>
  <si>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</si>
  <si>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</si>
  <si>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</si>
  <si>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</si>
  <si>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</si>
  <si>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</si>
  <si>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</si>
  <si>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</si>
  <si>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</si>
  <si>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</si>
  <si>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</si>
  <si>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</si>
  <si>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</si>
  <si>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</si>
  <si>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</si>
  <si>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</si>
  <si>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</si>
  <si>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</si>
  <si>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</si>
  <si>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</si>
  <si>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</si>
  <si>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</si>
  <si>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</si>
  <si>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</si>
  <si>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</si>
  <si>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</si>
  <si>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</si>
  <si>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</si>
  <si>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</si>
  <si>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</si>
  <si>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</si>
  <si>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</si>
  <si>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</si>
  <si>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</si>
  <si>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</si>
  <si>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</si>
  <si>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</si>
  <si>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</si>
  <si>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</si>
  <si>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</si>
  <si>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</si>
  <si>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</si>
  <si>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</si>
  <si>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</si>
  <si>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</si>
  <si>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</si>
  <si>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</si>
  <si>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</si>
  <si>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</si>
  <si>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</si>
  <si>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</si>
  <si>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</si>
  <si>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</si>
  <si>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</si>
  <si>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</si>
  <si>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</si>
  <si>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</si>
  <si>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</si>
  <si>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</si>
  <si>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</si>
  <si>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</si>
  <si>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</si>
  <si>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</si>
  <si>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</si>
  <si>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</si>
  <si>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</si>
  <si>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</si>
  <si>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</si>
  <si>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</si>
  <si>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</si>
  <si>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</si>
  <si>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</si>
  <si>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</si>
  <si>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</si>
  <si>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</si>
  <si>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</si>
  <si>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</si>
  <si>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</si>
  <si>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</si>
  <si>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</si>
  <si>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</si>
  <si>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</si>
  <si>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</si>
  <si>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</si>
  <si>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</si>
  <si>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</si>
  <si>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</si>
  <si>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</si>
  <si>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</si>
  <si>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</si>
  <si>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</si>
  <si>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</si>
  <si>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</si>
  <si>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</si>
  <si>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</si>
  <si>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</si>
  <si>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</si>
  <si>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</si>
  <si>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</si>
  <si>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</si>
  <si>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</si>
  <si>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</si>
  <si>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</si>
  <si>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</si>
  <si>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</si>
  <si>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</si>
  <si>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</si>
  <si>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</si>
  <si>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</si>
  <si>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</si>
  <si>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</si>
  <si>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</si>
  <si>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</si>
  <si>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</si>
  <si>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</si>
  <si>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</si>
  <si>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</si>
  <si>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</si>
  <si>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</si>
  <si>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</si>
  <si>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</si>
  <si>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</si>
  <si>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</si>
  <si>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</si>
  <si>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</si>
  <si>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</si>
  <si>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</si>
  <si>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</si>
  <si>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</si>
  <si>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</si>
  <si>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</si>
  <si>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</si>
  <si>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</si>
  <si>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</si>
  <si>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</si>
  <si>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</si>
  <si>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</si>
  <si>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</si>
  <si>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</si>
  <si>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</si>
  <si>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</si>
  <si>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</si>
  <si>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</si>
  <si>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</si>
  <si>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</si>
  <si>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</si>
  <si>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</si>
  <si>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</si>
  <si>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</si>
  <si>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</si>
  <si>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</si>
  <si>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</si>
  <si>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</si>
  <si>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</si>
  <si>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</si>
  <si>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</si>
  <si>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</si>
  <si>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</si>
  <si>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</si>
  <si>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</si>
  <si>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</si>
  <si>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</si>
  <si>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</si>
  <si>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</si>
  <si>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</si>
  <si>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</si>
  <si>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</si>
  <si>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</si>
  <si>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</si>
  <si>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</si>
  <si>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</si>
  <si>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</si>
  <si>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</si>
  <si>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</si>
  <si>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</si>
  <si>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</si>
  <si>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</si>
  <si>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</si>
  <si>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</si>
  <si>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</si>
  <si>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</si>
  <si>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</si>
  <si>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</si>
  <si>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</si>
  <si>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</si>
  <si>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</si>
  <si>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</si>
  <si>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</si>
  <si>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</si>
  <si>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</si>
  <si>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</si>
  <si>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</si>
  <si>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</si>
  <si>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</si>
  <si>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</si>
  <si>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</si>
  <si>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</si>
  <si>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</si>
  <si>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</si>
  <si>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</si>
  <si>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</si>
  <si>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</si>
  <si>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</si>
  <si>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</si>
  <si>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</si>
  <si>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</si>
  <si>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</si>
  <si>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</si>
  <si>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</si>
  <si>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</si>
  <si>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</si>
  <si>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</si>
  <si>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</si>
  <si>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</si>
  <si>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</si>
  <si>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</si>
  <si>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</si>
  <si>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</si>
  <si>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</si>
  <si>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</si>
  <si>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</si>
  <si>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</si>
  <si>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</si>
  <si>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</si>
  <si>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</si>
  <si>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</si>
  <si>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</si>
  <si>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</si>
  <si>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</si>
  <si>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</si>
  <si>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</si>
  <si>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</si>
  <si>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</si>
  <si>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</si>
  <si>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</si>
  <si>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</si>
  <si>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</si>
  <si>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</si>
  <si>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</si>
  <si>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</si>
  <si>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</si>
  <si>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</si>
  <si>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</si>
  <si>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</si>
  <si>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</si>
  <si>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</si>
  <si>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</si>
  <si>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</si>
  <si>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</si>
  <si>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</si>
  <si>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</si>
  <si>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</si>
  <si>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</si>
  <si>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</si>
  <si>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</si>
  <si>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</si>
  <si>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</si>
  <si>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</si>
  <si>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</si>
  <si>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</si>
  <si>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</si>
  <si>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</si>
  <si>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</si>
  <si>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</si>
  <si>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</si>
  <si>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</si>
  <si>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</si>
  <si>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</si>
  <si>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</si>
  <si>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</si>
  <si>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</si>
  <si>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</si>
  <si>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</si>
  <si>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</si>
  <si>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</si>
  <si>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</si>
  <si>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</si>
  <si>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</si>
  <si>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</si>
  <si>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</si>
  <si>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</si>
  <si>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</si>
  <si>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</si>
  <si>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</si>
  <si>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</si>
  <si>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</si>
  <si>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</si>
  <si>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</si>
  <si>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</si>
  <si>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</si>
  <si>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</si>
  <si>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</si>
  <si>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</si>
  <si>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</si>
  <si>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</si>
  <si>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</si>
  <si>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</si>
  <si>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</si>
  <si>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</si>
  <si>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</si>
  <si>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</si>
  <si>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</si>
  <si>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</si>
  <si>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</si>
  <si>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</si>
  <si>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</si>
  <si>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</si>
  <si>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</si>
  <si>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</si>
  <si>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</si>
  <si>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</si>
  <si>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</si>
  <si>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</si>
  <si>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</si>
  <si>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</si>
  <si>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</si>
  <si>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</si>
  <si>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</si>
  <si>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</si>
  <si>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</si>
  <si>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</si>
  <si>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</si>
  <si>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</si>
  <si>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</si>
  <si>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</si>
  <si>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</si>
  <si>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</si>
  <si>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</si>
  <si>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</si>
  <si>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</si>
  <si>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</si>
  <si>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</si>
  <si>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</si>
  <si>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</si>
  <si>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</si>
  <si>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</si>
  <si>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</si>
  <si>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</si>
  <si>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</si>
  <si>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</si>
  <si>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</si>
  <si>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</si>
  <si>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</si>
  <si>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</si>
  <si>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</si>
  <si>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</si>
  <si>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</si>
  <si>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</si>
  <si>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</si>
  <si>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</si>
  <si>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</si>
  <si>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</si>
  <si>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</si>
  <si>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</si>
  <si>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</si>
  <si>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</si>
  <si>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</si>
  <si>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</si>
  <si>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</si>
  <si>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</si>
  <si>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</si>
  <si>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</si>
  <si>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</si>
  <si>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</si>
  <si>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</si>
  <si>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</si>
  <si>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</si>
  <si>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</si>
  <si>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</si>
  <si>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</si>
  <si>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</si>
  <si>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</si>
  <si>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</si>
  <si>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</si>
  <si>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</si>
  <si>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</si>
  <si>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</si>
  <si>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</si>
  <si>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</si>
  <si>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</si>
  <si>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</si>
  <si>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</si>
  <si>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</si>
  <si>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</si>
  <si>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</si>
  <si>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</si>
  <si>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</si>
  <si>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</si>
  <si>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</si>
  <si>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</si>
  <si>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</si>
  <si>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</si>
  <si>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</si>
  <si>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</si>
  <si>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</si>
  <si>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</si>
  <si>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</si>
  <si>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</si>
  <si>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</si>
  <si>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</si>
  <si>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</si>
  <si>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</si>
  <si>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</si>
  <si>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</si>
  <si>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</si>
  <si>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</si>
  <si>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</si>
  <si>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</si>
  <si>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</si>
  <si>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</si>
  <si>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</si>
  <si>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</si>
  <si>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</si>
  <si>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</si>
  <si>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</si>
  <si>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</si>
  <si>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</si>
  <si>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</si>
  <si>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</si>
  <si>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</si>
  <si>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</si>
  <si>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</si>
  <si>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</si>
  <si>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</si>
  <si>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</si>
  <si>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</si>
  <si>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</si>
  <si>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</si>
  <si>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</si>
  <si>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</si>
  <si>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</si>
  <si>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</si>
  <si>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</si>
  <si>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</si>
  <si>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</si>
  <si>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</si>
  <si>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</si>
  <si>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</si>
  <si>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</si>
  <si>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</si>
  <si>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</si>
  <si>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</si>
  <si>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</si>
  <si>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</si>
  <si>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</si>
  <si>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</si>
  <si>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</si>
  <si>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</si>
  <si>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</si>
  <si>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</si>
  <si>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</si>
  <si>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</si>
  <si>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</si>
  <si>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</si>
  <si>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</si>
  <si>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</si>
  <si>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</si>
  <si>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</si>
  <si>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</si>
  <si>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</si>
  <si>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</si>
  <si>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</si>
  <si>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</si>
  <si>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</si>
  <si>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</si>
  <si>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</si>
  <si>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</si>
  <si>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</si>
  <si>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</si>
  <si>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</si>
  <si>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</si>
  <si>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</si>
  <si>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</si>
  <si>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</si>
  <si>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</si>
  <si>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</si>
  <si>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</si>
  <si>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</si>
  <si>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</si>
  <si>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</si>
  <si>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</si>
  <si>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</si>
  <si>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</si>
  <si>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</si>
  <si>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</si>
  <si>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</si>
  <si>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</si>
  <si>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</si>
  <si>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</si>
  <si>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</si>
  <si>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</si>
  <si>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</si>
  <si>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</si>
  <si>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</si>
  <si>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</si>
  <si>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</si>
  <si>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</si>
  <si>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</si>
  <si>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</si>
  <si>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</si>
  <si>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</si>
  <si>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</si>
  <si>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</si>
  <si>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</si>
  <si>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</si>
  <si>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</si>
  <si>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</si>
  <si>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</si>
  <si>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</si>
  <si>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</si>
  <si>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</si>
  <si>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</si>
  <si>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</si>
  <si>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</si>
  <si>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</si>
  <si>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</si>
  <si>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</si>
  <si>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</si>
  <si>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</si>
  <si>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</si>
  <si>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</si>
  <si>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</si>
  <si>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</si>
  <si>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</si>
  <si>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</si>
  <si>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</si>
  <si>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</si>
  <si>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</si>
  <si>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</si>
  <si>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</si>
  <si>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</si>
  <si>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</si>
  <si>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</si>
  <si>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</si>
  <si>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</si>
  <si>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</si>
  <si>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</si>
  <si>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</si>
  <si>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</si>
  <si>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</si>
  <si>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</si>
  <si>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</si>
  <si>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</si>
  <si>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</si>
  <si>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</si>
  <si>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</si>
  <si>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</si>
  <si>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</si>
  <si>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</si>
  <si>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</si>
  <si>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</si>
  <si>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</si>
  <si>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</si>
  <si>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</si>
  <si>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</si>
  <si>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</si>
  <si>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</si>
  <si>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</si>
  <si>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</si>
  <si>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</si>
  <si>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</si>
  <si>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</si>
  <si>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</si>
  <si>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</si>
  <si>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</si>
  <si>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</si>
  <si>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</si>
  <si>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</si>
  <si>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</si>
  <si>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</si>
  <si>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</si>
  <si>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</si>
  <si>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</si>
  <si>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</si>
  <si>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</si>
  <si>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</si>
  <si>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</si>
  <si>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</si>
  <si>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</si>
  <si>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</si>
  <si>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</si>
  <si>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</si>
  <si>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</si>
  <si>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</si>
  <si>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</si>
  <si>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</si>
  <si>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</si>
  <si>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</si>
  <si>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</si>
  <si>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</si>
  <si>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</si>
  <si>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</si>
  <si>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</si>
  <si>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</si>
  <si>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</si>
  <si>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</si>
  <si>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</si>
  <si>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</si>
  <si>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</si>
  <si>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</si>
  <si>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</si>
  <si>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</si>
  <si>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</si>
  <si>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</si>
  <si>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</si>
  <si>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</si>
  <si>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</si>
  <si>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</si>
  <si>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</si>
  <si>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</si>
  <si>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</si>
  <si>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</si>
  <si>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</si>
  <si>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</si>
  <si>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</si>
  <si>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</si>
  <si>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</si>
  <si>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</si>
  <si>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</si>
  <si>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</si>
  <si>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</si>
  <si>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</si>
  <si>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</si>
  <si>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</si>
  <si>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</si>
  <si>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</si>
  <si>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</si>
  <si>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</si>
  <si>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</si>
  <si>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</si>
  <si>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</si>
  <si>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</si>
  <si>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</si>
  <si>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</si>
  <si>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</si>
  <si>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</si>
  <si>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</si>
  <si>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</si>
  <si>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</si>
  <si>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</si>
  <si>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</si>
  <si>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</si>
  <si>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</si>
  <si>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</si>
  <si>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</si>
  <si>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</si>
  <si>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</si>
  <si>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</si>
  <si>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</si>
  <si>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</si>
  <si>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</si>
  <si>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</si>
  <si>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</si>
  <si>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</si>
  <si>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</si>
  <si>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</si>
  <si>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</si>
  <si>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</si>
  <si>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</si>
  <si>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</si>
  <si>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</si>
  <si>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</si>
  <si>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</si>
  <si>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</si>
  <si>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</si>
  <si>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</si>
  <si>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</si>
  <si>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</si>
  <si>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</si>
  <si>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</si>
  <si>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</si>
  <si>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</si>
  <si>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</si>
  <si>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</si>
  <si>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</si>
  <si>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</si>
  <si>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</si>
  <si>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</si>
  <si>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</si>
  <si>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</si>
  <si>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</si>
  <si>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</si>
  <si>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</si>
  <si>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</si>
  <si>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</si>
  <si>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</si>
  <si>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</si>
  <si>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</si>
  <si>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</si>
  <si>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</si>
  <si>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</si>
  <si>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</si>
  <si>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</si>
  <si>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</si>
  <si>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</si>
  <si>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</si>
  <si>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</si>
  <si>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</si>
  <si>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</si>
  <si>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</si>
  <si>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</si>
  <si>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</si>
  <si>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</si>
  <si>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</si>
  <si>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</si>
  <si>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</si>
  <si>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</si>
  <si>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</si>
  <si>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</si>
  <si>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</si>
  <si>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</si>
  <si>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</si>
  <si>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</si>
  <si>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</si>
  <si>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</si>
  <si>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</si>
  <si>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</si>
  <si>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</si>
  <si>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</si>
  <si>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</si>
  <si>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</si>
  <si>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</si>
  <si>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</si>
  <si>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</si>
  <si>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</si>
  <si>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</si>
  <si>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</si>
  <si>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</si>
  <si>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</si>
  <si>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</si>
  <si>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</si>
  <si>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</si>
  <si>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</si>
  <si>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</si>
  <si>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</si>
  <si>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</si>
  <si>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</si>
  <si>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</si>
  <si>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</si>
  <si>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</si>
  <si>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</si>
  <si>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</si>
  <si>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</si>
  <si>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</si>
  <si>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</si>
  <si>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</si>
  <si>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</si>
  <si>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</si>
  <si>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</si>
  <si>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</si>
  <si>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</si>
  <si>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</si>
  <si>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</si>
  <si>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</si>
  <si>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</si>
  <si>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</si>
  <si>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</si>
  <si>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</si>
  <si>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</si>
  <si>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</si>
  <si>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</si>
  <si>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</si>
  <si>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</si>
  <si>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</si>
  <si>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</si>
  <si>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</si>
  <si>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</si>
  <si>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</si>
  <si>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</si>
  <si>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</si>
  <si>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</si>
  <si>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</si>
  <si>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</si>
  <si>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</si>
  <si>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</si>
  <si>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</si>
  <si>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</si>
  <si>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</si>
  <si>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</si>
  <si>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</si>
  <si>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</si>
  <si>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</si>
  <si>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</si>
  <si>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</si>
  <si>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</si>
  <si>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</si>
  <si>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</si>
  <si>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</si>
  <si>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</si>
  <si>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</si>
  <si>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</si>
  <si>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</si>
  <si>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</si>
  <si>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</si>
  <si>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</si>
  <si>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</si>
  <si>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</si>
  <si>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</si>
  <si>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</si>
  <si>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</si>
  <si>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</si>
  <si>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</si>
  <si>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</si>
  <si>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</si>
  <si>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</si>
  <si>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</si>
  <si>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</si>
  <si>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</si>
  <si>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</si>
  <si>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</si>
  <si>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</si>
  <si>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</si>
  <si>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</si>
  <si>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</si>
  <si>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</si>
  <si>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</si>
  <si>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</si>
  <si>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</si>
  <si>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</si>
  <si>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</si>
  <si>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</si>
  <si>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</si>
  <si>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</si>
  <si>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</si>
  <si>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</si>
  <si>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</si>
  <si>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</si>
  <si>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</si>
  <si>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</si>
  <si>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</si>
  <si>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</si>
  <si>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</si>
  <si>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</si>
  <si>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</si>
  <si>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</si>
  <si>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</si>
  <si>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</si>
  <si>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</si>
  <si>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</si>
  <si>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</si>
  <si>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</si>
  <si>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</si>
  <si>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</si>
  <si>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</si>
  <si>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</si>
  <si>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</si>
  <si>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</si>
  <si>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</si>
  <si>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</si>
  <si>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</si>
  <si>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</si>
  <si>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</si>
  <si>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</si>
  <si>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</si>
  <si>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</si>
  <si>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</si>
  <si>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</si>
  <si>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</si>
  <si>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</si>
  <si>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</si>
  <si>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</si>
  <si>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</si>
  <si>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</si>
  <si>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</si>
  <si>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</si>
  <si>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</si>
  <si>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</si>
  <si>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</si>
  <si>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</si>
  <si>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</si>
  <si>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</si>
  <si>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</si>
  <si>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</si>
  <si>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</si>
  <si>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</si>
  <si>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</si>
  <si>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</si>
  <si>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</si>
  <si>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</si>
  <si>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</si>
  <si>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</si>
  <si>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</si>
  <si>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</si>
  <si>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</si>
  <si>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</si>
  <si>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</si>
  <si>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</si>
  <si>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</si>
  <si>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</si>
  <si>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</si>
  <si>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</si>
  <si>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</si>
  <si>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</si>
  <si>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</si>
  <si>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</si>
  <si>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</si>
  <si>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</si>
  <si>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</si>
  <si>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</si>
  <si>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</si>
  <si>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</si>
  <si>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</si>
  <si>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</si>
  <si>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</si>
  <si>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</si>
  <si>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</si>
  <si>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</si>
  <si>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</si>
  <si>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</si>
  <si>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</si>
  <si>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</si>
  <si>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</si>
  <si>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</si>
  <si>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</si>
  <si>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</si>
  <si>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</si>
  <si>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</si>
  <si>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</si>
  <si>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</si>
  <si>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</si>
  <si>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</si>
  <si>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</si>
  <si>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</si>
  <si>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</si>
  <si>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</si>
  <si>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</si>
  <si>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</si>
  <si>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</si>
  <si>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</si>
  <si>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</si>
  <si>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</si>
  <si>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</si>
  <si>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</si>
  <si>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</si>
  <si>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</si>
  <si>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</si>
  <si>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</si>
  <si>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</si>
  <si>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</si>
  <si>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</si>
  <si>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</si>
  <si>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</si>
  <si>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</si>
  <si>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</si>
  <si>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</si>
  <si>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</si>
  <si>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</si>
  <si>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</si>
  <si>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</si>
  <si>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</si>
  <si>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</si>
  <si>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</si>
  <si>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</si>
  <si>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</si>
  <si>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</si>
  <si>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</si>
  <si>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</si>
  <si>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</si>
  <si>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</si>
  <si>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</si>
  <si>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</si>
  <si>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</si>
  <si>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</si>
  <si>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</si>
  <si>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</si>
  <si>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</si>
  <si>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</si>
  <si>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</si>
  <si>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</si>
  <si>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</si>
  <si>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</si>
  <si>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</si>
  <si>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</si>
  <si>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</si>
  <si>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</si>
  <si>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</si>
  <si>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</si>
  <si>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</si>
  <si>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</si>
  <si>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</si>
  <si>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</si>
  <si>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</si>
  <si>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</si>
  <si>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</si>
  <si>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</si>
  <si>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</si>
  <si>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</si>
  <si>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</si>
  <si>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</si>
  <si>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</si>
  <si>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</si>
  <si>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</si>
  <si>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</si>
  <si>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</si>
  <si>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</si>
  <si>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</si>
  <si>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</si>
  <si>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</si>
  <si>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</si>
  <si>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</si>
  <si>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</si>
  <si>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</si>
  <si>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</si>
  <si>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</si>
  <si>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</si>
  <si>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</si>
  <si>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</si>
  <si>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</si>
  <si>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</si>
  <si>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</si>
  <si>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</si>
  <si>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</si>
  <si>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</si>
  <si>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</si>
  <si>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</si>
  <si>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</si>
  <si>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</si>
  <si>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</si>
  <si>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</si>
  <si>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</si>
  <si>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</si>
  <si>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</si>
  <si>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</si>
  <si>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</si>
  <si>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</si>
  <si>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</si>
  <si>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</si>
  <si>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</si>
  <si>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</si>
  <si>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</si>
  <si>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</si>
  <si>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</si>
  <si>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</si>
  <si>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</si>
  <si>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</si>
  <si>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</si>
  <si>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</si>
  <si>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</si>
  <si>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</si>
  <si>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</si>
  <si>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</si>
  <si>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</si>
  <si>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</si>
  <si>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</si>
  <si>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</si>
  <si>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</si>
  <si>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</si>
  <si>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</si>
  <si>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</si>
  <si>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</si>
  <si>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</si>
  <si>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</si>
  <si>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</si>
  <si>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</si>
  <si>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</si>
  <si>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</si>
  <si>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</si>
  <si>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</si>
  <si>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</si>
  <si>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</si>
  <si>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</si>
  <si>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</si>
  <si>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</si>
  <si>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</si>
  <si>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</si>
  <si>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</si>
  <si>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</si>
  <si>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</si>
  <si>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</si>
  <si>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</si>
  <si>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</si>
  <si>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</si>
  <si>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</si>
  <si>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</si>
  <si>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</si>
  <si>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</si>
  <si>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</si>
  <si>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</si>
  <si>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</si>
  <si>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</si>
  <si>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</si>
  <si>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</si>
  <si>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</si>
  <si>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</si>
  <si>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</si>
  <si>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</si>
  <si>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</si>
  <si>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</si>
  <si>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</si>
  <si>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</si>
  <si>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</si>
  <si>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</si>
  <si>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</si>
  <si>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</si>
  <si>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</si>
  <si>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</si>
  <si>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</si>
  <si>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</si>
  <si>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</si>
  <si>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</si>
  <si>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</si>
  <si>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</si>
  <si>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</si>
  <si>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</si>
  <si>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</si>
  <si>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</si>
  <si>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</si>
  <si>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</si>
  <si>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</si>
  <si>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</si>
  <si>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</si>
  <si>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</si>
  <si>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</si>
  <si>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</si>
  <si>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</si>
  <si>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</si>
  <si>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</si>
  <si>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</si>
  <si>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</si>
  <si>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</si>
  <si>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</si>
  <si>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</si>
  <si>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</si>
  <si>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</si>
  <si>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</si>
  <si>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</si>
  <si>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</si>
  <si>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</si>
  <si>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</si>
  <si>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</si>
  <si>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</si>
  <si>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</si>
  <si>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</si>
  <si>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</si>
  <si>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</si>
  <si>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</si>
  <si>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</si>
  <si>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</si>
  <si>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</si>
  <si>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</si>
  <si>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</si>
  <si>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</si>
  <si>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</si>
  <si>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</si>
  <si>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</si>
  <si>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</si>
  <si>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</si>
  <si>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</si>
  <si>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</si>
  <si>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</si>
  <si>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</si>
  <si>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</si>
  <si>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</si>
  <si>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</si>
  <si>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</si>
  <si>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</si>
  <si>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</si>
  <si>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</si>
  <si>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</si>
  <si>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</si>
  <si>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</si>
  <si>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</si>
  <si>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</si>
  <si>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</si>
  <si>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</si>
  <si>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</si>
  <si>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</si>
  <si>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</si>
  <si>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</si>
  <si>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</si>
  <si>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</si>
  <si>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</si>
  <si>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</si>
  <si>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</si>
  <si>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</si>
  <si>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</si>
  <si>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</si>
  <si>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</si>
  <si>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</si>
  <si>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</si>
  <si>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</si>
  <si>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</si>
  <si>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</si>
  <si>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</si>
  <si>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</si>
  <si>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</si>
  <si>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</si>
  <si>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</si>
  <si>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</si>
  <si>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</si>
  <si>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</si>
  <si>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</si>
  <si>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</si>
  <si>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</si>
  <si>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</si>
  <si>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</si>
  <si>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</si>
  <si>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</si>
  <si>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</si>
  <si>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</si>
  <si>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</si>
  <si>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</si>
  <si>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</si>
  <si>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</si>
  <si>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</si>
  <si>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</si>
  <si>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</si>
  <si>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</si>
  <si>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</si>
  <si>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</si>
  <si>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</si>
  <si>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</si>
  <si>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</si>
  <si>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</si>
  <si>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</si>
  <si>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</si>
  <si>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</si>
  <si>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</si>
  <si>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</si>
  <si>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</si>
  <si>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</si>
  <si>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</si>
  <si>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</si>
  <si>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</si>
  <si>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</si>
  <si>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</si>
  <si>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</si>
  <si>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</si>
  <si>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</si>
  <si>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</si>
  <si>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</si>
  <si>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</si>
  <si>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</si>
  <si>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</si>
  <si>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</si>
  <si>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</si>
  <si>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</si>
  <si>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</si>
  <si>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</si>
  <si>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</si>
  <si>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</si>
  <si>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</si>
  <si>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</si>
  <si>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</si>
  <si>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</si>
  <si>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</si>
  <si>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</si>
  <si>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</si>
  <si>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</si>
  <si>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</si>
  <si>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</si>
  <si>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</si>
  <si>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</si>
  <si>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</si>
  <si>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</si>
  <si>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</si>
  <si>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</si>
  <si>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</si>
  <si>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</si>
  <si>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</si>
  <si>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</si>
  <si>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</si>
  <si>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</si>
  <si>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</si>
  <si>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</si>
  <si>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</si>
  <si>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</si>
  <si>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</si>
  <si>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</si>
  <si>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</si>
  <si>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</si>
  <si>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</si>
  <si>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</si>
  <si>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</si>
  <si>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</si>
  <si>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</si>
  <si>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</si>
  <si>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</si>
  <si>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</si>
  <si>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</si>
  <si>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</si>
  <si>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</si>
  <si>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</si>
  <si>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</si>
  <si>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</si>
  <si>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</si>
  <si>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</si>
  <si>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</si>
  <si>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</si>
  <si>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</si>
  <si>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</si>
  <si>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</si>
  <si>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</si>
  <si>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</si>
  <si>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</si>
  <si>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</si>
  <si>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</si>
  <si>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</si>
  <si>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</si>
  <si>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</si>
  <si>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</si>
  <si>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</si>
  <si>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</si>
  <si>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</si>
  <si>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</si>
  <si>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</si>
  <si>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</si>
  <si>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</si>
  <si>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</si>
  <si>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</si>
  <si>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</si>
  <si>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</si>
  <si>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</si>
  <si>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</si>
  <si>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</si>
  <si>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</si>
  <si>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</si>
  <si>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</si>
  <si>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</si>
  <si>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</si>
  <si>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</si>
  <si>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</si>
  <si>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</si>
  <si>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</si>
  <si>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</si>
  <si>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</si>
  <si>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</si>
  <si>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</si>
  <si>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</si>
  <si>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</si>
  <si>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</si>
  <si>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</si>
  <si>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</si>
  <si>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</si>
  <si>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</si>
  <si>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</si>
  <si>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</si>
  <si>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</si>
  <si>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</si>
  <si>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</si>
  <si>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</si>
  <si>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</si>
  <si>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</si>
  <si>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</si>
  <si>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</si>
  <si>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</si>
  <si>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</si>
  <si>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</si>
  <si>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</si>
  <si>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</si>
  <si>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</si>
  <si>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</si>
  <si>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</si>
  <si>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</si>
  <si>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</si>
  <si>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</si>
  <si>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</si>
  <si>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</si>
  <si>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</si>
  <si>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</si>
  <si>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</si>
  <si>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</si>
  <si>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</si>
  <si>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</si>
  <si>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</si>
  <si>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</si>
  <si>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</si>
  <si>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</si>
  <si>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</si>
  <si>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</si>
  <si>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</si>
  <si>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</si>
  <si>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</si>
  <si>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</si>
  <si>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</si>
  <si>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</si>
  <si>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</si>
  <si>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</si>
  <si>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</si>
  <si>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</si>
  <si>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</si>
  <si>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</si>
  <si>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</si>
  <si>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</si>
  <si>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</si>
  <si>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</si>
  <si>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</si>
  <si>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</si>
  <si>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</si>
  <si>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</si>
  <si>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</si>
  <si>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</si>
  <si>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</si>
  <si>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</si>
  <si>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</si>
  <si>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</si>
  <si>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</si>
  <si>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</si>
  <si>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</si>
  <si>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</si>
  <si>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</si>
  <si>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</si>
  <si>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</si>
  <si>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</si>
  <si>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</si>
  <si>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</si>
  <si>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</si>
  <si>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</si>
  <si>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</si>
  <si>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</si>
  <si>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</si>
  <si>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</si>
  <si>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</si>
  <si>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</si>
  <si>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</si>
  <si>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</si>
  <si>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</si>
  <si>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</si>
  <si>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</si>
  <si>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</si>
  <si>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</si>
  <si>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</si>
  <si>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</si>
  <si>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</si>
  <si>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</si>
  <si>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</si>
  <si>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</si>
  <si>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</si>
  <si>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</si>
  <si>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</si>
  <si>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</si>
  <si>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</si>
  <si>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</si>
  <si>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</si>
  <si>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</si>
  <si>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</si>
  <si>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</si>
  <si>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</si>
  <si>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</si>
  <si>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</si>
  <si>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</si>
  <si>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</si>
  <si>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</si>
  <si>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</si>
  <si>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</si>
  <si>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</si>
  <si>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</si>
  <si>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</si>
  <si>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</si>
  <si>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</si>
  <si>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</si>
  <si>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</si>
  <si>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</si>
  <si>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</si>
  <si>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</si>
  <si>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</si>
  <si>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</si>
  <si>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</si>
  <si>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</si>
  <si>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</si>
  <si>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</si>
  <si>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</si>
  <si>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</si>
  <si>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</si>
  <si>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</si>
  <si>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</si>
  <si>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</si>
  <si>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</si>
  <si>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</si>
  <si>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</si>
  <si>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</si>
  <si>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</si>
  <si>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</si>
  <si>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</si>
  <si>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</si>
  <si>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</si>
  <si>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</si>
  <si>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</si>
  <si>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</si>
  <si>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</si>
  <si>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</si>
  <si>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</si>
  <si>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</si>
  <si>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</si>
  <si>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</si>
  <si>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</si>
  <si>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</si>
  <si>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</si>
  <si>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</si>
  <si>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</si>
  <si>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</si>
  <si>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</si>
  <si>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</si>
  <si>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</si>
  <si>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</si>
  <si>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</si>
  <si>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</si>
  <si>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</si>
  <si>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</si>
  <si>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</si>
  <si>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</si>
  <si>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</si>
  <si>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</si>
  <si>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</si>
  <si>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</si>
  <si>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</si>
  <si>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</si>
  <si>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</si>
  <si>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</si>
  <si>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</si>
  <si>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</si>
  <si>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</si>
  <si>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</si>
  <si>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</si>
  <si>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</si>
  <si>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</si>
  <si>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</si>
  <si>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</si>
  <si>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</si>
  <si>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</si>
  <si>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</si>
  <si>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</si>
  <si>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</si>
  <si>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</si>
  <si>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</si>
  <si>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</si>
  <si>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</si>
  <si>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</si>
  <si>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</si>
  <si>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</si>
  <si>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</si>
  <si>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</si>
  <si>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</si>
  <si>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</si>
  <si>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</si>
  <si>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</si>
  <si>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</si>
  <si>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</si>
  <si>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</si>
  <si>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</si>
  <si>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</si>
  <si>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</si>
  <si>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</si>
  <si>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</si>
  <si>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</si>
  <si>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</si>
  <si>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</si>
  <si>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</si>
  <si>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</si>
  <si>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</si>
  <si>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</si>
  <si>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</si>
  <si>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</si>
  <si>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</si>
  <si>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</si>
  <si>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</si>
  <si>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</si>
  <si>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</si>
  <si>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</si>
  <si>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</si>
  <si>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</si>
  <si>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</si>
  <si>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</si>
  <si>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</si>
  <si>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</si>
  <si>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</si>
  <si>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</si>
  <si>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</si>
  <si>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</si>
  <si>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</si>
  <si>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</si>
  <si>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</si>
  <si>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</si>
  <si>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</si>
  <si>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</si>
  <si>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</si>
  <si>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</si>
  <si>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</si>
  <si>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</si>
  <si>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</si>
  <si>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</si>
  <si>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</si>
  <si>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</si>
  <si>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</si>
  <si>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</si>
  <si>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</si>
  <si>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</si>
  <si>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</si>
  <si>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</si>
  <si>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</si>
  <si>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</si>
  <si>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</si>
  <si>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</si>
  <si>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</si>
  <si>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</si>
  <si>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</si>
  <si>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</si>
  <si>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</si>
  <si>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</si>
  <si>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</si>
  <si>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</si>
  <si>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</si>
  <si>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</si>
  <si>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</si>
  <si>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</si>
  <si>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</si>
  <si>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</si>
  <si>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</si>
  <si>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</si>
  <si>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</si>
  <si>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</si>
  <si>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</si>
  <si>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</si>
  <si>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</si>
  <si>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</si>
  <si>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</si>
  <si>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</si>
  <si>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</si>
  <si>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</si>
  <si>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</si>
  <si>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</si>
  <si>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</si>
  <si>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</si>
  <si>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</si>
  <si>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</si>
  <si>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</si>
  <si>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</si>
  <si>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</si>
  <si>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</si>
  <si>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</si>
  <si>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</si>
  <si>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</si>
  <si>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</si>
  <si>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</si>
  <si>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</si>
  <si>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</si>
  <si>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</si>
  <si>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</si>
  <si>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</si>
  <si>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</si>
  <si>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</si>
  <si>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</si>
  <si>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</si>
  <si>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</si>
  <si>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</si>
  <si>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</si>
  <si>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</si>
  <si>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</si>
  <si>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</si>
  <si>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</si>
  <si>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</si>
  <si>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</si>
  <si>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</si>
  <si>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</si>
  <si>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</si>
  <si>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</si>
  <si>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</si>
  <si>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</si>
  <si>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</si>
  <si>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</si>
  <si>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</si>
  <si>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</si>
  <si>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</si>
  <si>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</si>
  <si>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</si>
  <si>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</si>
  <si>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</si>
  <si>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</si>
  <si>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</si>
  <si>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</si>
  <si>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</si>
  <si>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</si>
  <si>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</si>
  <si>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</si>
  <si>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</si>
  <si>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</si>
  <si>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</si>
  <si>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</si>
  <si>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</si>
  <si>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</si>
  <si>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</si>
  <si>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</si>
  <si>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</si>
  <si>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</si>
  <si>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</si>
  <si>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</si>
  <si>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</si>
  <si>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</si>
  <si>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</si>
  <si>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</si>
  <si>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</si>
  <si>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</si>
  <si>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</si>
  <si>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</si>
  <si>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</si>
  <si>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</si>
  <si>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</si>
  <si>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</si>
  <si>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</si>
  <si>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</si>
  <si>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</si>
  <si>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</si>
  <si>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</si>
  <si>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</si>
  <si>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</si>
  <si>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</si>
  <si>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</si>
  <si>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</si>
  <si>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</si>
  <si>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</si>
  <si>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</si>
  <si>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</si>
  <si>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</si>
  <si>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</si>
  <si>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</si>
  <si>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</si>
  <si>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</si>
  <si>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</si>
  <si>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</si>
  <si>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</si>
  <si>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</si>
  <si>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</si>
  <si>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</si>
  <si>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</si>
  <si>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</si>
  <si>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</si>
  <si>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</si>
  <si>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</si>
  <si>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</si>
  <si>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</si>
  <si>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</si>
  <si>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</si>
  <si>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</si>
  <si>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</si>
  <si>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</si>
  <si>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</si>
  <si>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</si>
  <si>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</si>
  <si>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</si>
  <si>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</si>
  <si>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</si>
  <si>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</si>
  <si>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</si>
  <si>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</si>
  <si>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</si>
  <si>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</si>
  <si>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</si>
  <si>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</si>
  <si>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</si>
  <si>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</si>
  <si>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</si>
  <si>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</si>
  <si>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</si>
  <si>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</si>
  <si>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</si>
  <si>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</si>
  <si>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</si>
  <si>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</si>
  <si>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</si>
  <si>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</si>
  <si>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</si>
  <si>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</si>
  <si>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</si>
  <si>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</si>
  <si>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</si>
  <si>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</si>
  <si>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</si>
  <si>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</si>
  <si>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</si>
  <si>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</si>
  <si>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</si>
  <si>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</si>
  <si>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</si>
  <si>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</si>
  <si>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</si>
  <si>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</si>
  <si>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</si>
  <si>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</si>
  <si>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</si>
  <si>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</si>
  <si>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</si>
  <si>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</si>
  <si>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</si>
  <si>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</si>
  <si>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</si>
  <si>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</si>
  <si>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</si>
  <si>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</si>
  <si>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</si>
  <si>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</si>
  <si>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</si>
  <si>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</si>
  <si>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</si>
  <si>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</si>
  <si>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</si>
  <si>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</si>
  <si>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</si>
  <si>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</si>
  <si>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</si>
  <si>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</si>
  <si>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</si>
  <si>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</si>
  <si>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</si>
  <si>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</si>
  <si>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</si>
  <si>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</si>
  <si>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</si>
  <si>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</si>
  <si>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</si>
  <si>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</si>
  <si>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</si>
  <si>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</si>
  <si>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</si>
  <si>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</si>
  <si>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</si>
  <si>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</si>
  <si>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</si>
  <si>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</si>
  <si>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</si>
  <si>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</si>
  <si>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</si>
  <si>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</si>
  <si>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</si>
  <si>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</si>
  <si>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</si>
  <si>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</si>
  <si>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</si>
  <si>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</si>
  <si>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</si>
  <si>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</si>
  <si>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</si>
  <si>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</si>
  <si>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</si>
  <si>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</si>
  <si>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</si>
  <si>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</si>
  <si>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</si>
  <si>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</si>
  <si>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</si>
  <si>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</si>
  <si>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</si>
  <si>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</si>
  <si>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</si>
  <si>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</si>
  <si>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</si>
  <si>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</si>
  <si>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</si>
  <si>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</si>
  <si>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</si>
  <si>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</si>
  <si>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</si>
  <si>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</si>
  <si>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</si>
  <si>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</si>
  <si>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</si>
  <si>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</si>
  <si>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</si>
  <si>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</si>
  <si>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</si>
  <si>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</si>
  <si>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</si>
  <si>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</si>
  <si>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</si>
  <si>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</si>
  <si>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</si>
  <si>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</si>
  <si>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</si>
  <si>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</si>
  <si>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</si>
  <si>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</si>
  <si>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</si>
  <si>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</si>
  <si>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</si>
  <si>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</si>
  <si>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</si>
  <si>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</si>
  <si>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</si>
  <si>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</si>
  <si>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</si>
  <si>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</si>
  <si>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</si>
  <si>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</si>
  <si>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</si>
  <si>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</si>
  <si>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</si>
  <si>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</si>
  <si>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</si>
  <si>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</si>
  <si>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</si>
  <si>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</si>
  <si>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</si>
  <si>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</si>
  <si>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</si>
  <si>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</si>
  <si>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</si>
  <si>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</si>
  <si>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</si>
  <si>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</si>
  <si>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</si>
  <si>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</si>
  <si>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</si>
  <si>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</si>
  <si>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</si>
  <si>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</si>
  <si>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</si>
  <si>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</si>
  <si>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</si>
  <si>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</si>
  <si>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</si>
  <si>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</si>
  <si>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</si>
  <si>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</si>
  <si>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</si>
  <si>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</si>
  <si>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</si>
  <si>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</si>
  <si>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</si>
  <si>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</si>
  <si>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</si>
  <si>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</si>
  <si>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</si>
  <si>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</si>
  <si>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</si>
  <si>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</si>
  <si>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</si>
  <si>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</si>
  <si>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</si>
  <si>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</si>
  <si>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</si>
  <si>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</si>
  <si>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</si>
  <si>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</si>
  <si>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</si>
  <si>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</si>
  <si>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</si>
  <si>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</si>
  <si>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</si>
  <si>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</si>
  <si>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</si>
  <si>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</si>
  <si>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</si>
  <si>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</si>
  <si>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</si>
  <si>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</si>
  <si>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</si>
  <si>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</si>
  <si>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</si>
  <si>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</si>
  <si>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</si>
  <si>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</si>
  <si>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</si>
  <si>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</si>
  <si>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</si>
  <si>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</si>
  <si>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</si>
  <si>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</si>
  <si>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</si>
  <si>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</si>
  <si>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</si>
  <si>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</si>
  <si>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</si>
  <si>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</si>
  <si>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</si>
  <si>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</si>
  <si>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</si>
  <si>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</si>
  <si>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</si>
  <si>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</si>
  <si>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</si>
  <si>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</si>
  <si>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</si>
  <si>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</si>
  <si>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</si>
  <si>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</si>
  <si>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</si>
  <si>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</si>
  <si>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</si>
  <si>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</si>
  <si>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</si>
  <si>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</si>
  <si>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</si>
  <si>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</si>
  <si>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</si>
  <si>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</si>
  <si>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</si>
  <si>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</si>
  <si>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</si>
  <si>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</si>
  <si>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</si>
  <si>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</si>
  <si>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</si>
  <si>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</si>
  <si>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</si>
  <si>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</si>
  <si>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</si>
  <si>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</si>
  <si>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</si>
  <si>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</si>
  <si>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</si>
  <si>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</si>
  <si>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</si>
  <si>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</si>
  <si>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</si>
  <si>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</si>
  <si>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</si>
  <si>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</si>
  <si>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</si>
  <si>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</si>
  <si>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</si>
  <si>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</si>
  <si>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</si>
  <si>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</si>
  <si>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</si>
  <si>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</si>
  <si>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</si>
  <si>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</si>
  <si>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</si>
  <si>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</si>
  <si>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</si>
  <si>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</si>
  <si>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</si>
  <si>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</si>
  <si>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</si>
  <si>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</si>
  <si>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</si>
  <si>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</si>
  <si>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</si>
  <si>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</si>
  <si>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</si>
  <si>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</si>
  <si>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</si>
  <si>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</si>
  <si>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</si>
  <si>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</si>
  <si>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</si>
  <si>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</si>
  <si>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</si>
  <si>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</si>
  <si>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</si>
  <si>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</si>
  <si>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</si>
  <si>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</si>
  <si>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</si>
  <si>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</si>
  <si>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</si>
  <si>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</si>
  <si>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</si>
  <si>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</si>
  <si>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</si>
  <si>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</si>
  <si>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</si>
  <si>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</si>
  <si>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</si>
  <si>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</si>
  <si>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</si>
  <si>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</si>
  <si>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</si>
  <si>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</si>
  <si>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</si>
  <si>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</si>
  <si>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</si>
  <si>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</si>
  <si>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</si>
  <si>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</si>
  <si>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</si>
  <si>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</si>
  <si>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</si>
  <si>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</si>
  <si>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</si>
  <si>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</si>
  <si>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</si>
  <si>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</si>
  <si>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</si>
  <si>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</si>
  <si>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</si>
  <si>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</si>
  <si>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</si>
  <si>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</si>
  <si>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</si>
  <si>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</si>
  <si>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</si>
  <si>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</si>
  <si>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</si>
  <si>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</si>
  <si>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</si>
  <si>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</si>
  <si>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</si>
  <si>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</si>
  <si>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</si>
  <si>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</si>
  <si>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</si>
  <si>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</si>
  <si>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</si>
  <si>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</si>
  <si>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</si>
  <si>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</si>
  <si>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</si>
  <si>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</si>
  <si>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</si>
  <si>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</si>
  <si>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</si>
  <si>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</si>
  <si>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</si>
  <si>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</si>
  <si>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</si>
  <si>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</si>
  <si>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</si>
  <si>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</si>
  <si>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</si>
  <si>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</si>
  <si>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</si>
  <si>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</si>
  <si>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</si>
  <si>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</si>
  <si>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</si>
  <si>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</si>
  <si>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</si>
  <si>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</si>
  <si>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</si>
  <si>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</si>
  <si>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</si>
  <si>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</si>
  <si>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</si>
  <si>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</si>
  <si>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</si>
  <si>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</si>
  <si>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</si>
  <si>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</si>
  <si>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</si>
  <si>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</si>
  <si>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</si>
  <si>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</si>
  <si>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</si>
  <si>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</si>
  <si>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</si>
  <si>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</si>
  <si>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</si>
  <si>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</si>
  <si>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</si>
  <si>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</si>
  <si>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</si>
  <si>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</si>
  <si>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</si>
  <si>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</si>
  <si>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</si>
  <si>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</si>
  <si>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</si>
  <si>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</si>
  <si>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</si>
  <si>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</si>
  <si>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</si>
  <si>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</si>
  <si>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</si>
  <si>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</si>
  <si>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</si>
  <si>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</si>
  <si>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</si>
  <si>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</si>
  <si>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</si>
  <si>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</si>
  <si>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</si>
  <si>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</si>
  <si>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</si>
  <si>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</si>
  <si>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</si>
  <si>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</si>
  <si>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</si>
  <si>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</si>
  <si>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</si>
  <si>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</si>
  <si>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</si>
  <si>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</si>
  <si>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</si>
  <si>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</si>
  <si>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</si>
  <si>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</si>
  <si>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</si>
  <si>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</si>
  <si>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</si>
  <si>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</si>
  <si>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</si>
  <si>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</si>
  <si>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</si>
  <si>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</si>
  <si>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</si>
  <si>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</si>
  <si>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</si>
  <si>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</si>
  <si>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</si>
  <si>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</si>
  <si>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</si>
  <si>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</si>
  <si>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</si>
  <si>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</si>
  <si>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</si>
  <si>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</si>
  <si>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</si>
  <si>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</si>
  <si>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</si>
  <si>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</si>
  <si>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</si>
  <si>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</si>
  <si>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</si>
  <si>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</si>
  <si>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</si>
  <si>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</si>
  <si>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</si>
  <si>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</si>
  <si>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</si>
  <si>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</si>
  <si>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</si>
  <si>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</si>
  <si>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</si>
  <si>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</si>
  <si>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</si>
  <si>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</si>
  <si>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</si>
  <si>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</si>
  <si>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</si>
  <si>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</si>
  <si>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</si>
  <si>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</si>
  <si>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</si>
  <si>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</si>
  <si>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</si>
  <si>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</si>
  <si>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</si>
  <si>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</si>
  <si>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</si>
  <si>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</si>
  <si>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</si>
  <si>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</si>
  <si>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</si>
  <si>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</si>
  <si>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</si>
  <si>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</si>
  <si>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</si>
  <si>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</si>
  <si>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</si>
  <si>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</si>
  <si>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</si>
  <si>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</si>
  <si>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</si>
  <si>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</si>
  <si>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</si>
  <si>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</si>
  <si>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</si>
  <si>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</si>
  <si>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</si>
  <si>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</si>
  <si>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</si>
  <si>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</si>
  <si>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</si>
  <si>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</si>
  <si>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</si>
  <si>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</si>
  <si>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</si>
  <si>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</si>
  <si>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</si>
  <si>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</si>
  <si>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</si>
  <si>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</si>
  <si>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</si>
  <si>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</si>
  <si>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</si>
  <si>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</si>
  <si>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</si>
  <si>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</si>
  <si>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</si>
  <si>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</si>
  <si>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</si>
  <si>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</si>
  <si>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</si>
  <si>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</si>
  <si>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</si>
  <si>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</si>
  <si>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</si>
  <si>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</si>
  <si>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</si>
  <si>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</si>
  <si>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</si>
  <si>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</si>
  <si>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</si>
  <si>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</si>
  <si>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</si>
  <si>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</si>
  <si>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</si>
  <si>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</si>
  <si>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</si>
  <si>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</si>
  <si>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</si>
  <si>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</si>
  <si>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</si>
  <si>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</si>
  <si>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</si>
  <si>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</si>
  <si>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</si>
  <si>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</si>
  <si>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</si>
  <si>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</si>
  <si>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</si>
  <si>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</si>
  <si>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</si>
  <si>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</si>
  <si>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</si>
  <si>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</si>
  <si>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</si>
  <si>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</si>
  <si>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</si>
  <si>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</si>
  <si>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</si>
  <si>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</si>
  <si>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</si>
  <si>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</si>
  <si>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</si>
  <si>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</si>
  <si>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</si>
  <si>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</si>
  <si>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</si>
  <si>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</si>
  <si>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</si>
  <si>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</si>
  <si>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</si>
  <si>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</si>
  <si>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</si>
  <si>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</si>
  <si>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</si>
  <si>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</si>
  <si>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</si>
  <si>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</si>
  <si>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</si>
  <si>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</si>
  <si>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</si>
  <si>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</si>
  <si>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</si>
  <si>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</si>
  <si>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</si>
  <si>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</si>
  <si>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</si>
  <si>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</si>
  <si>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</si>
  <si>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</si>
  <si>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</si>
  <si>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</si>
  <si>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</si>
  <si>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</si>
  <si>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</si>
  <si>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</si>
  <si>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</si>
  <si>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</si>
  <si>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</si>
  <si>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</si>
  <si>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</si>
  <si>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</si>
  <si>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</si>
  <si>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</si>
  <si>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</si>
  <si>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</si>
  <si>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</si>
  <si>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</si>
  <si>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</si>
  <si>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</si>
  <si>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</si>
  <si>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</si>
  <si>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</si>
  <si>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</si>
  <si>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</si>
  <si>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</si>
  <si>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</si>
  <si>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</si>
  <si>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</si>
  <si>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</si>
  <si>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</si>
  <si>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</si>
  <si>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</si>
  <si>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</si>
  <si>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</si>
  <si>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</si>
  <si>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</si>
  <si>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</si>
  <si>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</si>
  <si>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</si>
  <si>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</si>
  <si>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</si>
  <si>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</si>
  <si>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</si>
  <si>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</si>
  <si>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</si>
  <si>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</si>
  <si>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</si>
  <si>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</si>
  <si>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</si>
  <si>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</si>
  <si>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</si>
  <si>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</si>
  <si>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</si>
  <si>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</si>
  <si>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</si>
  <si>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</si>
  <si>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</si>
  <si>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</si>
  <si>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</si>
  <si>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</si>
  <si>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</si>
  <si>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</si>
  <si>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</si>
  <si>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</si>
  <si>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</si>
  <si>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</si>
  <si>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</si>
  <si>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</si>
  <si>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</si>
  <si>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</si>
  <si>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</si>
  <si>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</si>
  <si>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</si>
  <si>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</si>
  <si>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</si>
  <si>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</si>
  <si>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</si>
  <si>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</si>
  <si>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</si>
  <si>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</si>
  <si>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</si>
  <si>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</si>
  <si>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</si>
  <si>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</si>
  <si>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</si>
  <si>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</si>
  <si>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</si>
  <si>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</si>
  <si>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</si>
  <si>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</si>
  <si>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</si>
  <si>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</si>
  <si>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</si>
  <si>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</si>
  <si>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</si>
  <si>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</si>
  <si>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</si>
  <si>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</si>
  <si>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</si>
  <si>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</si>
  <si>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</si>
  <si>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</si>
  <si>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</si>
  <si>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</si>
  <si>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</si>
  <si>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</si>
  <si>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</si>
  <si>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</si>
  <si>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</si>
  <si>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</si>
  <si>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</si>
  <si>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</si>
  <si>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</si>
  <si>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</si>
  <si>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</si>
  <si>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</si>
  <si>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</si>
  <si>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</si>
  <si>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</si>
  <si>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</si>
  <si>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</si>
  <si>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</si>
  <si>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</si>
  <si>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</si>
  <si>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</si>
  <si>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</si>
  <si>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</si>
  <si>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</si>
  <si>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</si>
  <si>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</si>
  <si>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</si>
  <si>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</si>
  <si>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</si>
  <si>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</si>
  <si>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</si>
  <si>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</si>
  <si>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</si>
  <si>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</si>
  <si>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</si>
  <si>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</si>
  <si>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</si>
  <si>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</si>
  <si>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</si>
  <si>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</si>
  <si>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</si>
  <si>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</si>
  <si>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</si>
  <si>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</si>
  <si>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</si>
  <si>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</si>
  <si>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</si>
  <si>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</si>
  <si>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</si>
  <si>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</si>
  <si>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</si>
  <si>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</si>
  <si>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</si>
  <si>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</si>
  <si>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</si>
  <si>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</si>
  <si>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</si>
  <si>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</si>
  <si>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</si>
  <si>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</si>
  <si>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</si>
  <si>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</si>
  <si>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</si>
  <si>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</si>
  <si>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</si>
  <si>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</si>
  <si>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</si>
  <si>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</si>
  <si>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</si>
  <si>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</si>
  <si>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</si>
  <si>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</si>
  <si>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</si>
  <si>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</si>
  <si>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</si>
  <si>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</si>
  <si>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</si>
  <si>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</si>
  <si>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</si>
  <si>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</si>
  <si>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</si>
  <si>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</si>
  <si>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</si>
  <si>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</si>
  <si>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</si>
  <si>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</si>
  <si>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</si>
  <si>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</si>
  <si>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</si>
  <si>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</si>
  <si>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</si>
  <si>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</si>
  <si>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</si>
  <si>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</si>
  <si>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</si>
  <si>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</si>
  <si>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</si>
  <si>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</si>
  <si>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</si>
  <si>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</si>
  <si>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</si>
  <si>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</si>
  <si>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</si>
  <si>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</si>
  <si>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</si>
  <si>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</si>
  <si>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</si>
  <si>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</si>
  <si>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</si>
  <si>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</si>
  <si>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</si>
  <si>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</si>
  <si>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</si>
  <si>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</si>
  <si>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</si>
  <si>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</si>
  <si>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</si>
  <si>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</si>
  <si>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</si>
  <si>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</si>
  <si>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</si>
  <si>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</si>
  <si>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</si>
  <si>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</si>
  <si>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</si>
  <si>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</si>
  <si>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</si>
  <si>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</si>
  <si>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</si>
  <si>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</si>
  <si>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</si>
  <si>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</si>
  <si>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</si>
  <si>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</si>
  <si>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</si>
  <si>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</si>
  <si>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</si>
  <si>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</si>
  <si>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</si>
  <si>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</si>
  <si>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</si>
  <si>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</si>
  <si>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</si>
  <si>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</si>
  <si>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</si>
  <si>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</si>
  <si>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</si>
  <si>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</si>
  <si>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</si>
  <si>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</si>
  <si>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</si>
  <si>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</si>
  <si>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</si>
  <si>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</si>
  <si>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</si>
  <si>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</si>
  <si>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</si>
  <si>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</si>
  <si>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</si>
  <si>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</si>
  <si>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</si>
  <si>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</si>
  <si>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</si>
  <si>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</si>
  <si>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</si>
  <si>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</si>
  <si>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</si>
  <si>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</si>
  <si>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</si>
  <si>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</si>
  <si>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</si>
  <si>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</si>
  <si>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</si>
  <si>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</si>
  <si>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</si>
  <si>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</si>
  <si>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</si>
  <si>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</si>
  <si>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</si>
  <si>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</si>
  <si>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</si>
  <si>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</si>
  <si>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</si>
  <si>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</si>
  <si>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</si>
  <si>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</si>
  <si>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</si>
  <si>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</si>
  <si>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</si>
  <si>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</si>
  <si>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</si>
  <si>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</si>
  <si>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</si>
  <si>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</si>
  <si>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</si>
  <si>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</si>
  <si>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</si>
  <si>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</si>
  <si>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</si>
  <si>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</si>
  <si>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</si>
  <si>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</si>
  <si>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</si>
  <si>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</si>
  <si>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</si>
  <si>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</si>
  <si>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</si>
  <si>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</si>
  <si>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</si>
  <si>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</si>
  <si>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</si>
  <si>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</si>
  <si>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</si>
  <si>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</si>
  <si>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</si>
  <si>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</si>
  <si>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</si>
  <si>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</si>
  <si>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</si>
  <si>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</si>
  <si>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</si>
  <si>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</si>
  <si>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</si>
  <si>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</si>
  <si>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</si>
  <si>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</si>
  <si>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</si>
  <si>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</si>
  <si>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</si>
  <si>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</si>
  <si>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</si>
  <si>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</si>
  <si>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</si>
  <si>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</si>
  <si>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</si>
  <si>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</si>
  <si>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</si>
  <si>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</si>
  <si>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</si>
  <si>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</si>
  <si>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</si>
  <si>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</si>
  <si>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</si>
  <si>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</si>
  <si>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</si>
  <si>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</si>
  <si>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</si>
  <si>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</si>
  <si>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</si>
  <si>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</si>
  <si>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</si>
  <si>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</si>
  <si>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</si>
  <si>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</si>
  <si>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</si>
  <si>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</si>
  <si>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</si>
  <si>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</si>
  <si>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</si>
  <si>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</si>
  <si>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</si>
  <si>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</si>
  <si>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</si>
  <si>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</si>
  <si>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</si>
  <si>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</si>
  <si>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</si>
  <si>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</si>
  <si>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</si>
  <si>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</si>
  <si>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</si>
  <si>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</si>
  <si>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</si>
  <si>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</si>
  <si>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</si>
  <si>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</si>
  <si>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</si>
  <si>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</si>
  <si>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</si>
  <si>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</si>
  <si>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</si>
  <si>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</si>
  <si>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</si>
  <si>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</si>
  <si>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</si>
  <si>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</si>
  <si>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</si>
  <si>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</si>
  <si>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</si>
  <si>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</si>
  <si>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</si>
  <si>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</si>
  <si>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</si>
  <si>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</si>
  <si>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</si>
  <si>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</si>
  <si>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</si>
  <si>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</si>
  <si>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</si>
  <si>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</si>
  <si>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</si>
  <si>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</si>
  <si>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</si>
  <si>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</si>
  <si>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</si>
  <si>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</si>
  <si>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</si>
  <si>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</si>
  <si>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</si>
  <si>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</si>
  <si>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</si>
  <si>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</si>
  <si>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</si>
  <si>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</si>
  <si>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</si>
  <si>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</si>
  <si>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</si>
  <si>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</si>
  <si>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</si>
  <si>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</si>
  <si>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</si>
  <si>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</si>
  <si>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</si>
  <si>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</si>
  <si>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</si>
  <si>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</si>
  <si>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</si>
  <si>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</si>
  <si>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</si>
  <si>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</si>
  <si>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</si>
  <si>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</si>
  <si>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</si>
  <si>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</si>
  <si>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</si>
  <si>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</si>
  <si>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</si>
  <si>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</si>
  <si>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</si>
  <si>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</si>
  <si>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</si>
  <si>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</si>
  <si>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</si>
  <si>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</si>
  <si>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</si>
  <si>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</si>
  <si>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</si>
  <si>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</si>
  <si>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</si>
  <si>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</si>
  <si>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</si>
  <si>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</si>
  <si>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</si>
  <si>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</si>
  <si>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</si>
  <si>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</si>
  <si>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</si>
  <si>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</si>
  <si>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</si>
  <si>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</si>
  <si>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</si>
  <si>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</si>
  <si>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</si>
  <si>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</si>
  <si>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</si>
  <si>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</si>
  <si>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</si>
  <si>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</si>
  <si>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</si>
  <si>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</si>
  <si>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</si>
  <si>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</si>
  <si>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</si>
  <si>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</si>
  <si>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</si>
  <si>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</si>
  <si>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</si>
  <si>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</si>
  <si>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</si>
  <si>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</si>
  <si>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</si>
  <si>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</si>
  <si>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</si>
  <si>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</si>
  <si>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</si>
  <si>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</si>
  <si>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</si>
  <si>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</si>
  <si>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</si>
  <si>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</si>
  <si>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</si>
  <si>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</si>
  <si>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</si>
  <si>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</si>
  <si>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</si>
  <si>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</si>
  <si>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</si>
  <si>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</si>
  <si>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</si>
  <si>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</si>
  <si>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</si>
  <si>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</si>
  <si>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</si>
  <si>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</si>
  <si>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</si>
  <si>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</si>
  <si>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</si>
  <si>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</si>
  <si>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</si>
  <si>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</si>
  <si>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</si>
  <si>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</si>
  <si>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</si>
  <si>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</si>
  <si>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</si>
  <si>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</si>
  <si>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</si>
  <si>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</si>
  <si>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</si>
  <si>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</si>
  <si>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</si>
  <si>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</si>
  <si>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</si>
  <si>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</si>
  <si>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</si>
  <si>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</si>
  <si>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</si>
  <si>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</si>
  <si>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</si>
  <si>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</si>
  <si>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</si>
  <si>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</si>
  <si>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</si>
  <si>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</si>
  <si>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</si>
  <si>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</si>
  <si>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</si>
  <si>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</si>
  <si>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</si>
  <si>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</si>
  <si>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</si>
  <si>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</si>
  <si>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</si>
  <si>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</si>
  <si>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</si>
  <si>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</si>
  <si>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</si>
  <si>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</si>
  <si>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</si>
  <si>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</si>
  <si>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</si>
  <si>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</si>
  <si>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</si>
  <si>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</si>
  <si>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</si>
  <si>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</si>
  <si>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</si>
  <si>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</si>
  <si>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</si>
  <si>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</si>
  <si>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</si>
  <si>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</si>
  <si>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</si>
  <si>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</si>
  <si>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</si>
  <si>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</si>
  <si>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</si>
  <si>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</si>
  <si>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</si>
  <si>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</si>
  <si>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</si>
  <si>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</si>
  <si>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</si>
  <si>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</si>
  <si>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</si>
  <si>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</si>
  <si>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</si>
  <si>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</si>
  <si>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</si>
  <si>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</si>
  <si>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</si>
  <si>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</si>
  <si>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</si>
  <si>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</si>
  <si>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</si>
  <si>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</si>
  <si>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</si>
  <si>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</si>
  <si>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</si>
  <si>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</si>
  <si>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</si>
  <si>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</si>
  <si>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</si>
  <si>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</si>
  <si>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</si>
  <si>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</si>
  <si>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</si>
  <si>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</si>
  <si>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</si>
  <si>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</si>
  <si>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</si>
  <si>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</si>
  <si>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</si>
  <si>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</si>
  <si>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</si>
  <si>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</si>
  <si>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</si>
  <si>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</si>
  <si>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</si>
  <si>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</si>
  <si>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</si>
  <si>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</si>
  <si>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</si>
  <si>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</si>
  <si>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</si>
  <si>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</si>
  <si>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</si>
  <si>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</si>
  <si>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</si>
  <si>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</si>
  <si>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</si>
  <si>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</si>
  <si>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</si>
  <si>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</si>
  <si>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</si>
  <si>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</si>
  <si>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</si>
  <si>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</si>
  <si>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</si>
  <si>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</si>
  <si>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</si>
  <si>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</si>
  <si>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</si>
  <si>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</si>
  <si>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</si>
  <si>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</si>
  <si>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</si>
  <si>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</si>
  <si>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</si>
  <si>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</si>
  <si>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</si>
  <si>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</si>
  <si>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</si>
  <si>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</si>
  <si>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</si>
  <si>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</si>
  <si>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</si>
  <si>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</si>
  <si>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</si>
  <si>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</si>
  <si>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</si>
  <si>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</si>
  <si>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</si>
  <si>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</si>
  <si>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</si>
  <si>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</si>
  <si>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</si>
  <si>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</si>
  <si>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</si>
  <si>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</si>
  <si>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</si>
  <si>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</si>
  <si>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</si>
  <si>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</si>
  <si>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</si>
  <si>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</si>
  <si>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</si>
  <si>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</si>
  <si>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</si>
  <si>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</si>
  <si>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</si>
  <si>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</si>
  <si>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</si>
  <si>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</si>
  <si>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</si>
  <si>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</si>
  <si>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</si>
  <si>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</si>
  <si>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</si>
  <si>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</si>
  <si>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</si>
  <si>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</si>
  <si>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</si>
  <si>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</si>
  <si>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</si>
  <si>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</si>
  <si>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</si>
  <si>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</si>
  <si>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</si>
  <si>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</si>
  <si>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</si>
  <si>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</si>
  <si>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</si>
  <si>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</si>
  <si>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</si>
  <si>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</si>
  <si>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</si>
  <si>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</si>
  <si>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</si>
  <si>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</si>
  <si>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</si>
  <si>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</si>
  <si>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</si>
  <si>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</si>
  <si>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</si>
  <si>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</si>
  <si>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</si>
  <si>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</si>
  <si>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</si>
  <si>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</si>
  <si>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</si>
  <si>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</si>
  <si>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</si>
  <si>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</si>
  <si>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</si>
  <si>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</si>
  <si>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</si>
  <si>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</si>
  <si>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</si>
  <si>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</si>
  <si>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</si>
  <si>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</si>
  <si>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</si>
  <si>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</si>
  <si>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</si>
  <si>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</si>
  <si>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</si>
  <si>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</si>
  <si>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</si>
  <si>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</si>
  <si>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</si>
  <si>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</si>
  <si>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</si>
  <si>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</si>
  <si>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</si>
  <si>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</si>
  <si>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</si>
  <si>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</si>
  <si>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</si>
  <si>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</si>
  <si>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</si>
  <si>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</si>
  <si>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</si>
  <si>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</si>
  <si>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</si>
  <si>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</si>
  <si>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</si>
  <si>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</si>
  <si>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</si>
  <si>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</si>
  <si>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</si>
  <si>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</si>
  <si>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</si>
  <si>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</si>
  <si>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</si>
  <si>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</si>
  <si>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</si>
  <si>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</si>
  <si>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</si>
  <si>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</si>
  <si>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</si>
  <si>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</si>
  <si>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</si>
  <si>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</si>
  <si>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</si>
  <si>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</si>
  <si>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</si>
  <si>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</si>
  <si>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</si>
  <si>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</si>
  <si>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</si>
  <si>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</si>
  <si>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</si>
  <si>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</si>
  <si>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</si>
  <si>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</si>
  <si>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</si>
  <si>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</si>
  <si>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</si>
  <si>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</si>
  <si>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</si>
  <si>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</si>
  <si>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</si>
  <si>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</si>
  <si>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</si>
  <si>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</si>
  <si>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</si>
  <si>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</si>
  <si>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</si>
  <si>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</si>
  <si>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</si>
  <si>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</si>
  <si>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</si>
  <si>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</si>
  <si>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</si>
  <si>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</si>
  <si>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</si>
  <si>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</si>
  <si>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</si>
  <si>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</si>
  <si>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</si>
  <si>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</si>
  <si>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</si>
  <si>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</si>
  <si>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</si>
  <si>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</si>
  <si>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</si>
  <si>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</si>
  <si>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</si>
  <si>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</si>
  <si>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</si>
  <si>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</si>
  <si>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</si>
  <si>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</si>
  <si>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</si>
  <si>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</si>
  <si>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</si>
  <si>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</si>
  <si>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</si>
  <si>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</si>
  <si>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</si>
  <si>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</si>
  <si>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</si>
  <si>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</si>
  <si>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</si>
  <si>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</si>
  <si>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</si>
  <si>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</si>
  <si>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</si>
  <si>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</si>
  <si>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</si>
  <si>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</si>
  <si>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</si>
  <si>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</si>
  <si>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</si>
  <si>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</si>
  <si>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</si>
  <si>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</si>
  <si>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</si>
  <si>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</si>
  <si>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</si>
  <si>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</si>
  <si>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</si>
  <si>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</si>
  <si>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</si>
  <si>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</si>
  <si>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</si>
  <si>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</si>
  <si>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</si>
  <si>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</si>
  <si>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</si>
  <si>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</si>
  <si>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</si>
  <si>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</si>
  <si>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</si>
  <si>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</si>
  <si>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</si>
  <si>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</si>
  <si>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</si>
  <si>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</si>
  <si>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</si>
  <si>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</si>
  <si>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</si>
  <si>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</si>
  <si>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</si>
  <si>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</si>
  <si>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</si>
  <si>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</si>
  <si>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</si>
  <si>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</si>
  <si>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</si>
  <si>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</si>
  <si>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</si>
  <si>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</si>
  <si>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</si>
  <si>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</si>
  <si>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</si>
  <si>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</si>
  <si>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</si>
  <si>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</si>
  <si>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</si>
  <si>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</si>
  <si>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</si>
  <si>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</si>
  <si>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</si>
  <si>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</si>
  <si>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</si>
  <si>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</si>
  <si>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</si>
  <si>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</si>
  <si>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</si>
  <si>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</si>
  <si>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</si>
  <si>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</si>
  <si>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</si>
  <si>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</si>
  <si>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</si>
  <si>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</si>
  <si>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</si>
  <si>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</si>
  <si>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</si>
  <si>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</si>
  <si>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</si>
  <si>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</si>
  <si>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</si>
  <si>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</si>
  <si>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</si>
  <si>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</si>
  <si>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</si>
  <si>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</si>
  <si>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</si>
  <si>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</si>
  <si>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</si>
  <si>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</si>
  <si>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</si>
  <si>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</si>
  <si>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</si>
  <si>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</si>
  <si>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</si>
  <si>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</si>
  <si>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</si>
  <si>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</si>
  <si>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</si>
  <si>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</si>
  <si>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</si>
  <si>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</si>
  <si>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</si>
  <si>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</si>
  <si>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</si>
  <si>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</si>
  <si>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</si>
  <si>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</si>
  <si>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</si>
  <si>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</si>
  <si>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</si>
  <si>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</si>
  <si>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</si>
  <si>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</si>
  <si>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</si>
  <si>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</si>
  <si>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</si>
  <si>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</si>
  <si>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</si>
  <si>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</si>
  <si>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</si>
  <si>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</si>
  <si>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</si>
  <si>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</si>
  <si>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</si>
  <si>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</si>
  <si>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</si>
  <si>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</si>
  <si>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</si>
  <si>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</si>
  <si>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</si>
  <si>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</si>
  <si>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</si>
  <si>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</si>
  <si>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</si>
  <si>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</si>
  <si>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</si>
  <si>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</si>
  <si>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</si>
  <si>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</si>
  <si>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</si>
  <si>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</si>
  <si>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</si>
  <si>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</si>
  <si>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</si>
  <si>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</si>
  <si>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</si>
  <si>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</si>
  <si>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</si>
  <si>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</si>
  <si>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</si>
  <si>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</si>
  <si>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</si>
  <si>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</si>
  <si>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</si>
  <si>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</si>
  <si>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</si>
  <si>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</si>
  <si>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</si>
  <si>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</si>
  <si>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</si>
  <si>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</si>
  <si>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</si>
  <si>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</si>
  <si>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</si>
  <si>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</si>
  <si>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</si>
  <si>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</si>
  <si>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</si>
  <si>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</si>
  <si>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</si>
  <si>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</si>
  <si>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</si>
  <si>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</si>
  <si>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</si>
  <si>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</si>
  <si>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</si>
  <si>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</si>
  <si>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</si>
  <si>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</si>
  <si>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</si>
  <si>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</si>
  <si>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</si>
  <si>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</si>
  <si>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</si>
  <si>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</si>
  <si>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</si>
  <si>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</si>
  <si>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</si>
  <si>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</si>
  <si>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</si>
  <si>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</si>
  <si>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</si>
  <si>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</si>
  <si>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</si>
  <si>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</si>
  <si>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</si>
  <si>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</si>
  <si>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</si>
  <si>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</si>
  <si>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</si>
  <si>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</si>
  <si>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</si>
  <si>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</si>
  <si>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</si>
  <si>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</si>
  <si>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</si>
  <si>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</si>
  <si>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</si>
  <si>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</si>
  <si>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</si>
  <si>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</si>
  <si>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</si>
  <si>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</si>
  <si>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</si>
  <si>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</si>
  <si>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</si>
  <si>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</si>
  <si>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</si>
  <si>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</si>
  <si>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</si>
  <si>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</si>
  <si>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</si>
  <si>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</si>
  <si>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</si>
  <si>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</si>
  <si>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</si>
  <si>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</si>
  <si>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</si>
  <si>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</si>
  <si>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</si>
  <si>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</si>
  <si>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</si>
  <si>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</si>
  <si>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</si>
  <si>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</si>
  <si>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</si>
  <si>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</si>
  <si>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</si>
  <si>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</si>
  <si>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</si>
  <si>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</si>
  <si>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</si>
  <si>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</si>
  <si>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</si>
  <si>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</si>
  <si>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</si>
  <si>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</si>
  <si>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</si>
  <si>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</si>
  <si>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</si>
  <si>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</si>
  <si>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</si>
  <si>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</si>
  <si>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</si>
  <si>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</si>
  <si>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</si>
  <si>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</si>
  <si>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</si>
  <si>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</si>
  <si>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</si>
  <si>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</si>
  <si>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</si>
  <si>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</si>
  <si>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</si>
  <si>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</si>
  <si>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</si>
  <si>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</si>
  <si>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</si>
  <si>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</si>
  <si>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</si>
  <si>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</si>
  <si>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</si>
  <si>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</si>
  <si>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</si>
  <si>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</si>
  <si>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</si>
  <si>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</si>
  <si>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</si>
  <si>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</si>
  <si>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</si>
  <si>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</si>
  <si>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</si>
  <si>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</si>
  <si>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</si>
  <si>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</si>
  <si>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</si>
  <si>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</si>
  <si>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</si>
  <si>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</si>
  <si>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</si>
  <si>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</si>
  <si>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</si>
  <si>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</si>
  <si>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</si>
  <si>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</si>
  <si>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</si>
  <si>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</si>
  <si>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</si>
  <si>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</si>
  <si>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</si>
  <si>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</si>
  <si>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</si>
  <si>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</si>
  <si>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</si>
  <si>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</si>
  <si>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</si>
  <si>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</si>
  <si>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</si>
  <si>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</si>
  <si>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</si>
  <si>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</si>
  <si>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</si>
  <si>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</si>
  <si>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</si>
  <si>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</si>
  <si>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</si>
  <si>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</si>
  <si>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</si>
  <si>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</si>
  <si>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</si>
  <si>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</si>
  <si>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</si>
  <si>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</si>
  <si>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</si>
  <si>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</si>
  <si>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</si>
  <si>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</si>
  <si>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</si>
  <si>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</si>
  <si>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</si>
  <si>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</si>
  <si>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</si>
  <si>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</si>
  <si>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</si>
  <si>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</si>
  <si>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</si>
  <si>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</si>
  <si>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</si>
  <si>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</si>
  <si>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</si>
  <si>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</si>
  <si>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</si>
  <si>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</si>
  <si>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</si>
  <si>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</si>
  <si>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</si>
  <si>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</si>
  <si>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</si>
  <si>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</si>
  <si>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</si>
  <si>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</si>
  <si>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</si>
  <si>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</si>
  <si>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</si>
  <si>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</si>
  <si>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</si>
  <si>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</si>
  <si>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</si>
  <si>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</si>
  <si>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</si>
  <si>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</si>
  <si>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</si>
  <si>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</si>
  <si>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</si>
  <si>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</si>
  <si>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</si>
  <si>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</si>
  <si>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</si>
  <si>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</si>
  <si>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</si>
  <si>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</si>
  <si>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</si>
  <si>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</si>
  <si>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</si>
  <si>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</si>
  <si>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</si>
  <si>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</si>
  <si>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</si>
  <si>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</si>
  <si>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</si>
  <si>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</si>
  <si>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</si>
  <si>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</si>
  <si>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</si>
  <si>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</si>
  <si>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</si>
  <si>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</si>
  <si>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</si>
  <si>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</si>
  <si>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</si>
  <si>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</si>
  <si>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</si>
  <si>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</si>
  <si>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</si>
  <si>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</si>
  <si>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</si>
  <si>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</si>
  <si>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</si>
  <si>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</si>
  <si>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</si>
  <si>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</si>
  <si>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</si>
  <si>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</si>
  <si>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</si>
  <si>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</si>
  <si>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</si>
  <si>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</si>
  <si>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</si>
  <si>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</si>
  <si>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</si>
  <si>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</si>
  <si>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</si>
  <si>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</si>
  <si>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</si>
  <si>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</si>
  <si>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</si>
  <si>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</si>
  <si>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</si>
  <si>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</si>
  <si>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</si>
  <si>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</si>
  <si>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</si>
  <si>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</si>
  <si>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</si>
  <si>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</si>
  <si>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</si>
  <si>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</si>
  <si>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</si>
  <si>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</si>
  <si>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</si>
  <si>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</si>
  <si>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</si>
  <si>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</si>
  <si>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</si>
  <si>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</si>
  <si>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</si>
  <si>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</si>
  <si>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</si>
  <si>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</si>
  <si>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</si>
  <si>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</si>
  <si>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</si>
  <si>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</si>
  <si>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</si>
  <si>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</si>
  <si>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</si>
  <si>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</si>
  <si>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</si>
  <si>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</si>
  <si>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</si>
  <si>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</si>
  <si>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</si>
  <si>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</si>
  <si>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</si>
  <si>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</si>
  <si>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</si>
  <si>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</si>
  <si>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</si>
  <si>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</si>
  <si>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</si>
  <si>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</si>
  <si>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</si>
  <si>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</si>
  <si>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</si>
  <si>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</si>
  <si>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</si>
  <si>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</si>
  <si>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</si>
  <si>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</si>
  <si>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</si>
  <si>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</si>
  <si>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</si>
  <si>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</si>
  <si>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</si>
  <si>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</si>
  <si>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</si>
  <si>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</si>
  <si>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</si>
  <si>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</si>
  <si>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</si>
  <si>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</si>
  <si>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</si>
  <si>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</si>
  <si>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</si>
  <si>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</si>
  <si>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</si>
  <si>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</si>
  <si>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</si>
  <si>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</si>
  <si>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</si>
  <si>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</si>
  <si>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</si>
  <si>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</si>
  <si>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</si>
  <si>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</si>
  <si>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</si>
  <si>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</si>
  <si>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</si>
  <si>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</si>
  <si>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</si>
  <si>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</si>
  <si>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</si>
  <si>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</si>
  <si>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</si>
  <si>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</si>
  <si>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</si>
  <si>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</si>
  <si>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</si>
  <si>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</si>
  <si>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</si>
  <si>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</si>
  <si>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</si>
  <si>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</si>
  <si>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</si>
  <si>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</si>
  <si>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</si>
  <si>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</si>
  <si>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</si>
  <si>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</si>
  <si>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</si>
  <si>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</si>
  <si>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</si>
  <si>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</si>
  <si>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</si>
  <si>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</si>
  <si>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</si>
  <si>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</si>
  <si>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</si>
  <si>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</si>
  <si>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</si>
  <si>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</si>
  <si>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</si>
  <si>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</si>
  <si>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</si>
  <si>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</si>
  <si>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</si>
  <si>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</si>
  <si>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</si>
  <si>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</si>
  <si>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</si>
  <si>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</si>
  <si>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</si>
  <si>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</si>
  <si>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</si>
  <si>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</si>
  <si>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</si>
  <si>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</si>
  <si>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</si>
  <si>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</si>
  <si>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</si>
  <si>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</si>
  <si>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</si>
  <si>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</si>
  <si>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</si>
  <si>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</si>
  <si>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</si>
  <si>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</si>
  <si>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</si>
  <si>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</si>
  <si>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</si>
  <si>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</si>
  <si>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</si>
  <si>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</si>
  <si>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</si>
  <si>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</si>
  <si>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</si>
  <si>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</si>
  <si>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</si>
  <si>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</si>
  <si>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</si>
  <si>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</si>
  <si>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</si>
  <si>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</si>
  <si>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</si>
  <si>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</si>
  <si>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</si>
  <si>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</si>
  <si>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</si>
  <si>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</si>
  <si>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</si>
  <si>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</si>
  <si>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</si>
  <si>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</si>
  <si>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</si>
  <si>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</si>
  <si>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</si>
  <si>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</si>
  <si>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</si>
  <si>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</si>
  <si>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</si>
  <si>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</si>
  <si>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</si>
  <si>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</si>
  <si>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</si>
  <si>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</si>
  <si>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</si>
  <si>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</si>
  <si>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</si>
  <si>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</si>
  <si>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</si>
  <si>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</si>
  <si>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</si>
  <si>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</si>
  <si>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</si>
  <si>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</si>
  <si>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</si>
  <si>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</si>
  <si>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</si>
  <si>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</si>
  <si>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</si>
  <si>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</si>
  <si>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</si>
  <si>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</si>
  <si>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</si>
  <si>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</si>
  <si>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</si>
  <si>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</si>
  <si>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</si>
  <si>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</si>
  <si>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</si>
  <si>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</si>
  <si>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</si>
  <si>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</si>
  <si>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</si>
  <si>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</si>
  <si>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</si>
  <si>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</si>
  <si>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</si>
  <si>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</si>
  <si>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</si>
  <si>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</si>
  <si>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</si>
  <si>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</si>
  <si>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</si>
  <si>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</si>
  <si>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</si>
  <si>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</si>
  <si>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</si>
  <si>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</si>
  <si>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</si>
  <si>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</si>
  <si>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</si>
  <si>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</si>
  <si>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</si>
  <si>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</si>
  <si>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</si>
  <si>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</si>
  <si>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</si>
  <si>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</si>
  <si>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</si>
  <si>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</si>
  <si>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</si>
  <si>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</si>
  <si>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</si>
  <si>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</si>
  <si>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</si>
  <si>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</si>
  <si>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</si>
  <si>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</si>
  <si>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</si>
  <si>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</si>
  <si>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</si>
  <si>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</si>
  <si>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</si>
  <si>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</si>
  <si>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</si>
  <si>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</si>
  <si>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</si>
  <si>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</si>
  <si>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</si>
  <si>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</si>
  <si>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</si>
  <si>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</si>
  <si>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</si>
  <si>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</si>
  <si>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</si>
  <si>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</si>
  <si>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</si>
  <si>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</si>
  <si>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</si>
  <si>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</si>
  <si>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</si>
  <si>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</si>
  <si>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</si>
  <si>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</si>
  <si>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</si>
  <si>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</si>
  <si>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</si>
  <si>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</si>
  <si>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</si>
  <si>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</si>
  <si>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</si>
  <si>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</si>
  <si>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</si>
  <si>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</si>
  <si>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</si>
  <si>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</si>
  <si>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</si>
  <si>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</si>
  <si>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</si>
  <si>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</si>
  <si>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</si>
  <si>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</si>
  <si>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</si>
  <si>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</si>
  <si>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</si>
  <si>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</si>
  <si>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</si>
  <si>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</si>
  <si>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</si>
  <si>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</si>
  <si>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</si>
  <si>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</si>
  <si>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</si>
  <si>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</si>
  <si>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</si>
  <si>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</si>
  <si>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</si>
  <si>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</si>
  <si>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</si>
  <si>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</si>
  <si>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</si>
  <si>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</si>
  <si>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</si>
  <si>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</si>
  <si>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</si>
  <si>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</si>
  <si>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</si>
  <si>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</si>
  <si>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</si>
  <si>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</si>
  <si>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</si>
  <si>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</si>
  <si>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</si>
  <si>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</si>
  <si>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</si>
  <si>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</si>
  <si>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</si>
  <si>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</si>
  <si>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</si>
  <si>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</si>
  <si>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</si>
  <si>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</si>
  <si>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</si>
  <si>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</si>
  <si>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</si>
  <si>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</si>
  <si>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</si>
  <si>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</si>
  <si>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</si>
  <si>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</si>
  <si>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</si>
  <si>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</si>
  <si>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</si>
  <si>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</si>
  <si>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</si>
  <si>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</si>
  <si>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</si>
  <si>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</si>
  <si>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</si>
  <si>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</si>
  <si>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</si>
  <si>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</si>
  <si>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</si>
  <si>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</si>
  <si>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</si>
  <si>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</si>
  <si>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</si>
  <si>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</si>
  <si>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</si>
  <si>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</si>
  <si>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</si>
  <si>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</si>
  <si>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</si>
  <si>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</si>
  <si>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</si>
  <si>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</si>
  <si>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</si>
  <si>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</si>
  <si>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</si>
  <si>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</si>
  <si>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</si>
  <si>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</si>
  <si>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</si>
  <si>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</si>
  <si>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</si>
  <si>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</si>
  <si>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</si>
  <si>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</si>
  <si>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</si>
  <si>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</si>
  <si>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</si>
  <si>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</si>
  <si>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</si>
  <si>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</si>
  <si>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</si>
  <si>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</si>
  <si>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</si>
  <si>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</si>
  <si>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</si>
  <si>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</si>
  <si>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</si>
  <si>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</si>
  <si>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</si>
  <si>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</si>
  <si>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</si>
  <si>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</si>
  <si>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</si>
  <si>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</si>
  <si>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</si>
  <si>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</si>
  <si>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</si>
  <si>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</si>
  <si>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</si>
  <si>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</si>
  <si>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</si>
  <si>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</si>
  <si>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</si>
  <si>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</si>
  <si>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</si>
  <si>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</si>
  <si>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</si>
  <si>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</si>
  <si>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</si>
  <si>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</si>
  <si>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</si>
  <si>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</si>
  <si>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</si>
  <si>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</si>
  <si>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</si>
  <si>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</si>
  <si>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</si>
  <si>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</si>
  <si>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</si>
  <si>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</si>
  <si>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</si>
  <si>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</si>
  <si>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</si>
  <si>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</si>
  <si>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</si>
  <si>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</si>
  <si>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</si>
  <si>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</si>
  <si>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</si>
  <si>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</si>
  <si>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</si>
  <si>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</si>
  <si>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</si>
  <si>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</si>
  <si>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</si>
  <si>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</si>
  <si>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</si>
  <si>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</si>
  <si>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</si>
  <si>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</si>
  <si>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</si>
  <si>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</si>
  <si>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</si>
  <si>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</si>
  <si>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</si>
  <si>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</si>
  <si>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</si>
  <si>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</si>
  <si>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</si>
  <si>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</si>
  <si>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</si>
  <si>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</si>
  <si>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</si>
  <si>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</si>
  <si>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</si>
  <si>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</si>
  <si>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</si>
  <si>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</si>
  <si>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</si>
  <si>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</si>
  <si>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</si>
  <si>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</si>
  <si>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</si>
  <si>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</si>
  <si>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</si>
  <si>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</si>
  <si>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</si>
  <si>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</si>
  <si>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</si>
  <si>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</si>
  <si>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</si>
  <si>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</si>
  <si>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</si>
  <si>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</si>
  <si>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</si>
  <si>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</si>
  <si>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</si>
  <si>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</si>
  <si>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</si>
  <si>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</si>
  <si>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</si>
  <si>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</si>
  <si>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</si>
  <si>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</si>
  <si>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</si>
  <si>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</si>
  <si>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</si>
  <si>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</si>
  <si>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</si>
  <si>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</si>
  <si>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</si>
  <si>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</si>
  <si>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</si>
  <si>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</si>
  <si>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</si>
  <si>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</si>
  <si>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</si>
  <si>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</si>
  <si>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</si>
  <si>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</si>
  <si>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</si>
  <si>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</si>
  <si>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</si>
  <si>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</si>
  <si>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</si>
  <si>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</si>
  <si>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</si>
  <si>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</si>
  <si>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</si>
  <si>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</si>
  <si>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</si>
  <si>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</si>
  <si>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</si>
  <si>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</si>
  <si>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</si>
  <si>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</si>
  <si>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</si>
  <si>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</si>
  <si>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</si>
  <si>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</si>
  <si>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</si>
  <si>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</si>
  <si>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</si>
  <si>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</si>
  <si>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</si>
  <si>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</si>
  <si>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</si>
  <si>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</si>
  <si>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</si>
  <si>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</si>
  <si>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</si>
  <si>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</si>
  <si>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</si>
  <si>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</si>
  <si>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</si>
  <si>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</si>
  <si>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</si>
  <si>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</si>
  <si>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</si>
  <si>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</si>
  <si>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</si>
  <si>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</si>
  <si>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</si>
  <si>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</si>
  <si>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</si>
  <si>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</si>
  <si>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</si>
  <si>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</si>
  <si>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</si>
  <si>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</si>
  <si>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</si>
  <si>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</si>
  <si>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</si>
  <si>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</si>
  <si>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</si>
  <si>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</si>
  <si>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</si>
  <si>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</si>
  <si>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</si>
  <si>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</si>
  <si>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</si>
  <si>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</si>
  <si>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</si>
  <si>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</si>
  <si>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</si>
  <si>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</si>
  <si>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</si>
  <si>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</si>
  <si>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</si>
  <si>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</si>
  <si>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</si>
  <si>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</si>
  <si>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</si>
  <si>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</si>
  <si>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</si>
  <si>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</si>
  <si>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</si>
  <si>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</si>
  <si>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</si>
  <si>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</si>
  <si>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</si>
  <si>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</si>
  <si>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</si>
  <si>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</si>
  <si>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</si>
  <si>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</si>
  <si>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</si>
  <si>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</si>
  <si>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</si>
  <si>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</si>
  <si>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</si>
  <si>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</si>
  <si>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</si>
  <si>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</si>
  <si>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</si>
  <si>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</si>
  <si>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</si>
  <si>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</si>
  <si>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</si>
  <si>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</si>
  <si>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</si>
  <si>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</si>
  <si>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</si>
  <si>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</si>
  <si>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</si>
  <si>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</si>
  <si>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</si>
  <si>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</si>
  <si>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</si>
  <si>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</si>
  <si>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</si>
  <si>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</si>
  <si>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</si>
  <si>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</si>
  <si>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</si>
  <si>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</si>
  <si>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</si>
  <si>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</si>
  <si>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</si>
  <si>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</si>
  <si>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</si>
  <si>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</si>
  <si>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</si>
  <si>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</si>
  <si>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</si>
  <si>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</si>
  <si>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</si>
  <si>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</si>
  <si>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</si>
  <si>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</si>
  <si>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</si>
  <si>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</si>
  <si>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</si>
  <si>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</si>
  <si>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</si>
  <si>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</si>
  <si>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</si>
  <si>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</si>
  <si>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</si>
  <si>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</si>
  <si>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</si>
  <si>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</si>
  <si>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</si>
  <si>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</si>
  <si>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</si>
  <si>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</si>
  <si>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</si>
  <si>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</si>
  <si>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</si>
  <si>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</si>
  <si>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</si>
  <si>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</si>
  <si>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</si>
  <si>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</si>
  <si>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</si>
  <si>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</si>
  <si>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</si>
  <si>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</si>
  <si>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</si>
  <si>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</si>
  <si>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</si>
  <si>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</si>
  <si>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</si>
  <si>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</si>
  <si>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</si>
  <si>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</si>
  <si>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</si>
  <si>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</si>
  <si>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</si>
  <si>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</si>
  <si>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</si>
  <si>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</si>
  <si>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</si>
  <si>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</si>
  <si>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</si>
  <si>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</si>
  <si>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</si>
  <si>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</si>
  <si>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</si>
  <si>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</si>
  <si>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</si>
  <si>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</si>
  <si>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</si>
  <si>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</si>
  <si>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</si>
  <si>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</si>
  <si>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</si>
  <si>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</si>
  <si>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</si>
  <si>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</si>
  <si>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</si>
  <si>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</si>
  <si>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</si>
  <si>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</si>
  <si>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</si>
  <si>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</si>
  <si>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</si>
  <si>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</si>
  <si>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</si>
  <si>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</si>
  <si>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</si>
  <si>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</si>
  <si>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</si>
  <si>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</si>
  <si>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</si>
  <si>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</si>
  <si>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</si>
  <si>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</si>
  <si>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</si>
  <si>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</si>
  <si>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</si>
  <si>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</si>
  <si>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</si>
  <si>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</si>
  <si>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</si>
  <si>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</si>
  <si>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</si>
  <si>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</si>
  <si>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</si>
  <si>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</si>
  <si>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</si>
  <si>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</si>
  <si>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</si>
  <si>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</si>
  <si>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</si>
  <si>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</si>
  <si>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</si>
  <si>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</si>
  <si>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</si>
  <si>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</si>
  <si>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</si>
  <si>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</si>
  <si>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</si>
  <si>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</si>
  <si>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</si>
  <si>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</si>
  <si>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</si>
  <si>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</si>
  <si>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</si>
  <si>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</si>
  <si>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</si>
  <si>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</si>
  <si>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</si>
  <si>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</si>
  <si>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</si>
  <si>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</si>
  <si>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</si>
  <si>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</si>
  <si>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</si>
  <si>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</si>
  <si>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</si>
  <si>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</si>
  <si>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</si>
  <si>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</si>
  <si>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</si>
  <si>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</si>
  <si>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</si>
  <si>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</si>
  <si>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</si>
  <si>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</si>
  <si>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</si>
  <si>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</si>
  <si>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</si>
  <si>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</si>
  <si>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</si>
  <si>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</si>
  <si>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</si>
  <si>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</si>
  <si>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</si>
  <si>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</si>
  <si>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</si>
  <si>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</si>
  <si>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</si>
  <si>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</si>
  <si>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</si>
  <si>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</si>
  <si>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</si>
  <si>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</si>
  <si>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</si>
  <si>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</si>
  <si>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</si>
  <si>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</si>
  <si>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</si>
  <si>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</si>
  <si>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</si>
  <si>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</si>
  <si>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</si>
  <si>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</si>
  <si>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</si>
  <si>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</si>
  <si>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</si>
  <si>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</si>
  <si>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</si>
  <si>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</si>
  <si>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</si>
  <si>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</si>
  <si>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</si>
  <si>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</si>
  <si>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</si>
  <si>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</si>
  <si>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</si>
  <si>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</si>
  <si>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</si>
  <si>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</si>
  <si>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</si>
  <si>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</si>
  <si>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</si>
  <si>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</si>
  <si>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</si>
  <si>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</si>
  <si>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</si>
  <si>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</si>
  <si>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</si>
  <si>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</si>
  <si>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</si>
  <si>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</si>
  <si>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</si>
  <si>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</si>
  <si>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</si>
  <si>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</si>
  <si>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</si>
  <si>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</si>
  <si>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</si>
  <si>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</si>
  <si>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</si>
  <si>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</si>
  <si>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</si>
  <si>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</si>
  <si>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</si>
  <si>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</si>
  <si>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</si>
  <si>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</si>
  <si>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</si>
  <si>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</si>
  <si>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</si>
  <si>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</si>
  <si>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</si>
  <si>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</si>
  <si>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</si>
  <si>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</si>
  <si>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</si>
  <si>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</si>
  <si>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</si>
  <si>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</si>
  <si>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</si>
  <si>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</si>
  <si>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</si>
  <si>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</si>
  <si>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</si>
  <si>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</si>
  <si>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</si>
  <si>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</si>
  <si>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</si>
  <si>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</si>
  <si>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</si>
  <si>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</si>
  <si>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</si>
  <si>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</si>
  <si>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</si>
  <si>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</si>
  <si>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</si>
  <si>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</si>
  <si>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</si>
  <si>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</si>
  <si>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</si>
  <si>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</si>
  <si>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</si>
  <si>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</si>
  <si>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</si>
  <si>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</si>
  <si>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</si>
  <si>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</si>
  <si>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</si>
  <si>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</si>
  <si>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</si>
  <si>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</si>
  <si>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</si>
  <si>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</si>
  <si>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</si>
  <si>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</si>
  <si>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</si>
  <si>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</si>
  <si>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</si>
  <si>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</si>
  <si>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</si>
  <si>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</si>
  <si>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</si>
  <si>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</si>
  <si>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</si>
  <si>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</si>
  <si>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</si>
  <si>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</si>
  <si>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</si>
  <si>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</si>
  <si>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</si>
  <si>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</si>
  <si>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</si>
  <si>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</si>
  <si>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</si>
  <si>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</si>
  <si>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</si>
  <si>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</si>
  <si>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</si>
  <si>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</si>
  <si>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</si>
  <si>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</si>
  <si>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</si>
  <si>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</si>
  <si>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</si>
  <si>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</si>
  <si>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</si>
  <si>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</si>
  <si>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</si>
  <si>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</si>
  <si>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</si>
  <si>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</si>
  <si>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</si>
  <si>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</si>
  <si>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</si>
  <si>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</si>
  <si>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</si>
  <si>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</si>
  <si>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</si>
  <si>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</si>
  <si>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</si>
  <si>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</si>
  <si>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</si>
  <si>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</si>
  <si>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</si>
  <si>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</si>
  <si>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</si>
  <si>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</si>
  <si>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</si>
  <si>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</si>
  <si>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</si>
  <si>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</si>
  <si>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</si>
  <si>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</si>
  <si>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</si>
  <si>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</si>
  <si>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</si>
  <si>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</si>
  <si>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</si>
  <si>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</si>
  <si>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</si>
  <si>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</si>
  <si>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</si>
  <si>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</si>
  <si>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</si>
  <si>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</si>
  <si>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</si>
  <si>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</si>
  <si>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</si>
  <si>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</si>
  <si>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</si>
  <si>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</si>
  <si>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</si>
  <si>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</si>
  <si>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</si>
  <si>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</si>
  <si>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</si>
  <si>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</si>
  <si>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</si>
  <si>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</si>
  <si>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</si>
  <si>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</si>
  <si>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</si>
  <si>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</si>
  <si>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</si>
  <si>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</si>
  <si>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</si>
  <si>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</si>
  <si>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</si>
  <si>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</si>
  <si>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</si>
  <si>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</si>
  <si>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</si>
  <si>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</si>
  <si>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</si>
  <si>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</si>
  <si>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</si>
  <si>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</si>
  <si>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</si>
  <si>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</si>
  <si>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</si>
  <si>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</si>
  <si>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</si>
  <si>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</si>
  <si>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</si>
  <si>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</si>
  <si>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</si>
  <si>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</si>
  <si>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</si>
  <si>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</si>
  <si>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</si>
  <si>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</si>
  <si>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</si>
  <si>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</si>
  <si>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</si>
  <si>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</si>
  <si>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</si>
  <si>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</si>
  <si>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</si>
  <si>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</si>
  <si>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</si>
  <si>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</si>
  <si>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</si>
  <si>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</si>
  <si>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</si>
  <si>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</si>
  <si>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</si>
  <si>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</si>
  <si>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</si>
  <si>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</si>
  <si>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</si>
  <si>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</si>
  <si>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</si>
  <si>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</si>
  <si>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</si>
  <si>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</si>
  <si>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</si>
  <si>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</si>
  <si>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</si>
  <si>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</si>
  <si>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</si>
  <si>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</si>
  <si>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</si>
  <si>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</si>
  <si>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</si>
  <si>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</si>
  <si>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</si>
  <si>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</si>
  <si>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</si>
  <si>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</si>
  <si>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</si>
  <si>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</si>
  <si>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</si>
  <si>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</si>
  <si>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</si>
  <si>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</si>
  <si>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</si>
  <si>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</si>
  <si>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</si>
  <si>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</si>
  <si>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</si>
  <si>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</si>
  <si>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</si>
  <si>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</si>
  <si>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</si>
  <si>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</si>
  <si>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</si>
  <si>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</si>
  <si>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</si>
  <si>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</si>
  <si>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</si>
  <si>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</si>
  <si>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</si>
  <si>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</si>
  <si>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</si>
  <si>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</si>
  <si>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</si>
  <si>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</si>
  <si>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</si>
  <si>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</si>
  <si>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</si>
  <si>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</si>
  <si>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</si>
  <si>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</si>
  <si>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</si>
  <si>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</si>
  <si>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</si>
  <si>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</si>
  <si>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</si>
  <si>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</si>
  <si>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</si>
  <si>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</si>
  <si>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</si>
  <si>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</si>
  <si>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</si>
  <si>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</si>
  <si>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</si>
  <si>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</si>
  <si>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</si>
  <si>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</si>
  <si>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</si>
  <si>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</si>
  <si>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</si>
  <si>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</si>
  <si>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</si>
  <si>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</si>
  <si>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</si>
  <si>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</si>
  <si>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</si>
  <si>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</si>
  <si>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</si>
  <si>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</si>
  <si>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</si>
  <si>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</si>
  <si>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</si>
  <si>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</si>
  <si>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</si>
  <si>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</si>
  <si>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</si>
  <si>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</si>
  <si>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</si>
  <si>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</si>
  <si>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</si>
  <si>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</si>
  <si>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</si>
  <si>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</si>
  <si>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</si>
  <si>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</si>
  <si>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</si>
  <si>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</si>
  <si>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</si>
  <si>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</si>
  <si>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</si>
  <si>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</si>
  <si>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</si>
  <si>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</si>
  <si>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</si>
  <si>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</si>
  <si>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</si>
  <si>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</si>
  <si>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</si>
  <si>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</si>
  <si>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</si>
  <si>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</si>
  <si>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</si>
  <si>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</si>
  <si>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</si>
  <si>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</si>
  <si>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</si>
  <si>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</si>
  <si>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</si>
  <si>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</si>
  <si>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</si>
  <si>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</si>
  <si>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</si>
  <si>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</si>
  <si>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</si>
  <si>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</si>
  <si>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</si>
  <si>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</si>
  <si>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</si>
  <si>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</si>
  <si>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</si>
  <si>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</si>
  <si>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</si>
  <si>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</si>
  <si>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</si>
  <si>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</si>
  <si>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</si>
  <si>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</si>
  <si>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</si>
  <si>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</si>
  <si>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</si>
  <si>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</si>
  <si>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</si>
  <si>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</si>
  <si>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</si>
  <si>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</si>
  <si>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</si>
  <si>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</si>
  <si>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</si>
  <si>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</si>
  <si>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</si>
  <si>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</si>
  <si>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</si>
  <si>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</si>
  <si>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</si>
  <si>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</si>
  <si>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</si>
  <si>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</si>
  <si>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</si>
  <si>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</si>
  <si>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</si>
  <si>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</si>
  <si>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</si>
  <si>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</si>
  <si>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</si>
  <si>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</si>
  <si>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</si>
  <si>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</si>
  <si>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</si>
  <si>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</si>
  <si>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</si>
  <si>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</si>
  <si>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</si>
  <si>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</si>
  <si>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</si>
  <si>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</si>
  <si>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</si>
  <si>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</si>
  <si>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</si>
  <si>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</si>
  <si>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</si>
  <si>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</si>
  <si>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</si>
  <si>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</si>
  <si>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</si>
  <si>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</si>
  <si>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</si>
  <si>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</si>
  <si>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</si>
  <si>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</si>
  <si>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</si>
  <si>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</si>
  <si>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</si>
  <si>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</si>
  <si>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</si>
  <si>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</si>
  <si>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</si>
  <si>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</si>
  <si>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</si>
  <si>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</si>
  <si>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</si>
  <si>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</si>
  <si>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</si>
  <si>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</si>
  <si>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</si>
  <si>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</si>
  <si>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</si>
  <si>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</si>
  <si>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</si>
  <si>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</si>
  <si>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</si>
  <si>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</si>
  <si>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</si>
  <si>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</si>
  <si>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</si>
  <si>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</si>
  <si>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</si>
  <si>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</si>
  <si>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</si>
  <si>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</si>
  <si>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</si>
  <si>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</si>
  <si>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</si>
  <si>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</si>
  <si>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</si>
  <si>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</si>
  <si>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</si>
  <si>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</si>
  <si>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</si>
  <si>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</si>
  <si>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</si>
  <si>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</si>
  <si>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</si>
  <si>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</si>
  <si>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</si>
  <si>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</si>
  <si>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</si>
  <si>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</si>
  <si>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</si>
  <si>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</si>
  <si>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</si>
  <si>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</si>
  <si>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</si>
  <si>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</si>
  <si>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</si>
  <si>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</si>
  <si>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</si>
  <si>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</si>
  <si>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</si>
  <si>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</si>
  <si>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</si>
  <si>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</si>
  <si>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</si>
  <si>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</si>
  <si>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</si>
  <si>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</si>
  <si>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</si>
  <si>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</si>
  <si>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</si>
  <si>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</si>
  <si>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</si>
  <si>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</si>
  <si>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</si>
  <si>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</si>
  <si>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</si>
  <si>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</si>
  <si>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</si>
  <si>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</si>
  <si>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</si>
  <si>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</si>
  <si>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</si>
  <si>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</si>
  <si>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</si>
  <si>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</si>
  <si>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</si>
  <si>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</si>
  <si>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</si>
  <si>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</si>
  <si>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</si>
  <si>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</si>
  <si>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</si>
  <si>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</si>
  <si>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</si>
  <si>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</si>
  <si>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</si>
  <si>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</si>
  <si>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</si>
  <si>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</si>
  <si>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</si>
  <si>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</si>
  <si>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</si>
  <si>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</si>
  <si>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</si>
  <si>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</si>
  <si>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</si>
  <si>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</si>
  <si>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</si>
  <si>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</si>
  <si>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</si>
  <si>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</si>
  <si>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</si>
  <si>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</si>
  <si>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</si>
  <si>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</si>
  <si>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</si>
  <si>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</si>
  <si>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</si>
  <si>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</si>
  <si>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</si>
  <si>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</si>
  <si>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</si>
  <si>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</si>
  <si>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</si>
  <si>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</si>
  <si>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</si>
  <si>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</si>
  <si>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</si>
  <si>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</si>
  <si>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</si>
  <si>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</si>
  <si>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</si>
  <si>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</si>
  <si>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</si>
  <si>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</si>
  <si>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</si>
  <si>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</si>
  <si>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</si>
  <si>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</si>
  <si>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</si>
  <si>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</si>
  <si>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</si>
  <si>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</si>
  <si>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</si>
  <si>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</si>
  <si>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</si>
  <si>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</si>
  <si>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</si>
  <si>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</si>
  <si>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</si>
  <si>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</si>
  <si>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</si>
  <si>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</si>
  <si>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</si>
  <si>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</si>
  <si>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</si>
  <si>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</si>
  <si>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</si>
  <si>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</si>
  <si>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</si>
  <si>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</si>
  <si>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</si>
  <si>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</si>
  <si>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</si>
  <si>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</si>
  <si>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</si>
  <si>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</si>
  <si>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</si>
  <si>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</si>
  <si>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</si>
  <si>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</si>
  <si>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</si>
  <si>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</si>
  <si>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</si>
  <si>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</si>
  <si>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</si>
  <si>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</si>
  <si>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</si>
  <si>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</si>
  <si>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</si>
  <si>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</si>
  <si>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</si>
  <si>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</si>
  <si>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</si>
  <si>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</si>
  <si>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</si>
  <si>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</si>
  <si>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</si>
  <si>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</si>
  <si>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</si>
  <si>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</si>
  <si>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</si>
  <si>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</si>
  <si>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</si>
  <si>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</si>
  <si>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</si>
  <si>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</si>
  <si>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</si>
  <si>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</si>
  <si>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</si>
  <si>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</si>
  <si>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</si>
  <si>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</si>
  <si>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</si>
  <si>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</si>
  <si>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</si>
  <si>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</si>
  <si>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</si>
  <si>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</si>
  <si>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</si>
  <si>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</si>
  <si>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</si>
  <si>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</si>
  <si>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</si>
  <si>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</si>
  <si>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</si>
  <si>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</si>
  <si>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</si>
  <si>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</si>
  <si>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</si>
  <si>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</si>
  <si>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</si>
  <si>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</si>
  <si>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</si>
  <si>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</si>
  <si>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</si>
  <si>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</si>
  <si>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</si>
  <si>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</si>
  <si>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</si>
  <si>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</si>
  <si>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</si>
  <si>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</si>
  <si>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</si>
  <si>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</si>
  <si>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</si>
  <si>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</si>
  <si>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</si>
  <si>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</si>
  <si>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</si>
  <si>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</si>
  <si>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</si>
  <si>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</si>
  <si>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</si>
  <si>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</si>
  <si>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</si>
  <si>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</si>
  <si>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</si>
  <si>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</si>
  <si>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</si>
  <si>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</si>
  <si>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</si>
  <si>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</si>
  <si>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</si>
  <si>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</si>
  <si>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</si>
  <si>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</si>
  <si>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</si>
  <si>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</si>
  <si>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</si>
  <si>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</si>
  <si>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</si>
  <si>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</si>
  <si>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</si>
  <si>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</si>
  <si>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</si>
  <si>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</si>
  <si>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</si>
  <si>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</si>
  <si>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</si>
  <si>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</si>
  <si>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</si>
  <si>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</si>
  <si>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</si>
  <si>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</si>
  <si>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</si>
  <si>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</si>
  <si>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</si>
  <si>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</si>
  <si>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</si>
  <si>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</si>
  <si>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</si>
  <si>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</si>
  <si>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</si>
  <si>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</si>
  <si>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</si>
  <si>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</si>
  <si>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</si>
  <si>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</si>
  <si>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</si>
  <si>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</si>
  <si>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</si>
  <si>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</si>
  <si>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</si>
  <si>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</si>
  <si>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</si>
  <si>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</si>
  <si>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</si>
  <si>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</si>
  <si>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</si>
  <si>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</si>
  <si>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</si>
  <si>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</si>
  <si>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</si>
  <si>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</si>
  <si>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</si>
  <si>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</si>
  <si>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</si>
  <si>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</si>
  <si>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</si>
  <si>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</si>
  <si>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</si>
  <si>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</si>
  <si>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</si>
  <si>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</si>
  <si>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</si>
  <si>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</si>
  <si>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</si>
  <si>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</si>
  <si>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</si>
  <si>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</si>
  <si>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</si>
  <si>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</si>
  <si>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</si>
  <si>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</si>
  <si>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</si>
  <si>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</si>
  <si>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</si>
  <si>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</si>
  <si>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</si>
  <si>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</si>
  <si>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</si>
  <si>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</si>
  <si>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</si>
  <si>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</si>
  <si>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</si>
  <si>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</si>
  <si>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</si>
  <si>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</si>
  <si>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</si>
  <si>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</si>
  <si>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</si>
  <si>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</si>
  <si>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</si>
  <si>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</si>
  <si>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</si>
  <si>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</si>
  <si>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</si>
  <si>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</si>
  <si>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</si>
  <si>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</si>
  <si>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</si>
  <si>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</si>
  <si>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</si>
  <si>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</si>
  <si>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</si>
  <si>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</si>
  <si>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</si>
  <si>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</si>
  <si>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</si>
  <si>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</si>
  <si>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</si>
  <si>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</si>
  <si>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</si>
  <si>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</si>
  <si>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</si>
  <si>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</si>
  <si>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</si>
  <si>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</si>
  <si>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</si>
  <si>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</si>
  <si>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</si>
  <si>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</si>
  <si>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</si>
  <si>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</si>
  <si>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</si>
  <si>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</si>
  <si>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</si>
  <si>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</si>
  <si>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</si>
  <si>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</si>
  <si>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</si>
  <si>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</si>
  <si>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</si>
  <si>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</si>
  <si>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</si>
  <si>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</si>
  <si>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</si>
  <si>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</si>
  <si>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</si>
  <si>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</si>
  <si>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</si>
  <si>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</si>
  <si>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</si>
  <si>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</si>
  <si>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</si>
  <si>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</si>
  <si>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</si>
  <si>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</si>
  <si>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</si>
  <si>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</si>
  <si>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</si>
  <si>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</si>
  <si>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</si>
  <si>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</si>
  <si>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</si>
  <si>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</si>
  <si>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</si>
  <si>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</si>
  <si>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</si>
  <si>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</si>
  <si>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</si>
  <si>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</si>
  <si>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</si>
  <si>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</si>
  <si>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</si>
  <si>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</si>
  <si>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</si>
  <si>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</si>
  <si>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</si>
  <si>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</si>
  <si>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</si>
  <si>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</si>
  <si>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</si>
  <si>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</si>
  <si>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</si>
  <si>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</si>
  <si>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</si>
  <si>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</si>
  <si>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</si>
  <si>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</si>
  <si>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</si>
  <si>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</si>
  <si>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</si>
  <si>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</si>
  <si>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</si>
  <si>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</si>
  <si>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</si>
  <si>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</si>
  <si>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</si>
  <si>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</si>
  <si>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</si>
  <si>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</si>
  <si>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</si>
  <si>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</si>
  <si>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</si>
  <si>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</si>
  <si>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</si>
  <si>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</si>
  <si>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</si>
  <si>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</si>
  <si>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</si>
  <si>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</si>
  <si>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</si>
  <si>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</si>
  <si>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</si>
  <si>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</si>
  <si>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</si>
  <si>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</si>
  <si>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</si>
  <si>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</si>
  <si>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</si>
  <si>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</si>
  <si>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</si>
  <si>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</si>
  <si>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</si>
  <si>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</si>
  <si>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</si>
  <si>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</si>
  <si>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</si>
  <si>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</si>
  <si>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</si>
  <si>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</si>
  <si>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</si>
  <si>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</si>
  <si>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</si>
  <si>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</si>
  <si>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</si>
  <si>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</si>
  <si>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</si>
  <si>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</si>
  <si>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</si>
  <si>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</si>
  <si>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</si>
  <si>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</si>
  <si>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</si>
  <si>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</si>
  <si>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</si>
  <si>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</si>
  <si>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</si>
  <si>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</si>
  <si>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</si>
  <si>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</si>
  <si>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</si>
  <si>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</si>
  <si>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</si>
  <si>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</si>
  <si>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</si>
  <si>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</si>
  <si>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</si>
  <si>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</si>
  <si>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</si>
  <si>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</si>
  <si>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</si>
  <si>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</si>
  <si>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</si>
  <si>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</si>
  <si>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</si>
  <si>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</si>
  <si>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</si>
  <si>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</si>
  <si>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</si>
  <si>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</si>
  <si>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</si>
  <si>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</si>
  <si>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</si>
  <si>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</si>
  <si>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</si>
  <si>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</si>
  <si>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</si>
  <si>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</si>
  <si>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</si>
  <si>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</si>
  <si>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</si>
  <si>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</si>
  <si>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</si>
  <si>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</si>
  <si>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</si>
  <si>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</si>
  <si>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</si>
  <si>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</si>
  <si>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</si>
  <si>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</si>
  <si>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</si>
  <si>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</si>
  <si>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</si>
  <si>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</si>
  <si>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</si>
  <si>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</si>
  <si>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</si>
  <si>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</si>
  <si>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</si>
  <si>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</si>
  <si>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</si>
  <si>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</si>
  <si>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</si>
  <si>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</si>
  <si>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</si>
  <si>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</si>
  <si>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</si>
  <si>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</si>
  <si>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</si>
  <si>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</si>
  <si>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</si>
  <si>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</si>
  <si>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</si>
  <si>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</si>
  <si>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</si>
  <si>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</si>
  <si>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</si>
  <si>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</si>
  <si>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</si>
  <si>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</si>
  <si>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</si>
  <si>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</si>
  <si>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</si>
  <si>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</si>
  <si>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</si>
  <si>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</si>
  <si>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</si>
  <si>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</si>
  <si>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</si>
  <si>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</si>
  <si>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</si>
  <si>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</si>
  <si>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</si>
  <si>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</si>
  <si>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</si>
  <si>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</si>
  <si>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</si>
  <si>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</si>
  <si>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</si>
  <si>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</si>
  <si>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</si>
  <si>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</si>
  <si>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</si>
  <si>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</si>
  <si>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</si>
  <si>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</si>
  <si>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</si>
  <si>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</si>
  <si>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</si>
  <si>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</si>
  <si>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</si>
  <si>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</si>
  <si>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</si>
  <si>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</si>
  <si>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</si>
  <si>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</si>
  <si>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</si>
  <si>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</si>
  <si>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</si>
  <si>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</si>
  <si>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</si>
  <si>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</si>
  <si>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</si>
  <si>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</si>
  <si>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</si>
  <si>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</si>
  <si>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</si>
  <si>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</si>
  <si>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</si>
  <si>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</si>
  <si>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</si>
  <si>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</si>
  <si>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</si>
  <si>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</si>
  <si>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</si>
  <si>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</si>
  <si>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</si>
  <si>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</si>
  <si>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</si>
  <si>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</si>
  <si>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</si>
  <si>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</si>
  <si>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</si>
  <si>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</si>
  <si>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</si>
  <si>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</si>
  <si>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</si>
  <si>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</si>
  <si>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</si>
  <si>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</si>
  <si>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</si>
  <si>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</si>
  <si>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</si>
  <si>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</si>
  <si>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</si>
  <si>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</si>
  <si>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</si>
  <si>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</si>
  <si>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</si>
  <si>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</si>
  <si>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</si>
  <si>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</si>
  <si>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</si>
  <si>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</si>
  <si>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</si>
  <si>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</si>
  <si>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</si>
  <si>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</si>
  <si>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</si>
  <si>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</si>
  <si>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</si>
  <si>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</si>
  <si>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</si>
  <si>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</si>
  <si>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</si>
  <si>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</si>
  <si>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</si>
  <si>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</si>
  <si>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</si>
  <si>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</si>
  <si>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</si>
  <si>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</si>
  <si>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</si>
  <si>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</si>
  <si>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</si>
  <si>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</si>
  <si>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</si>
  <si>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</si>
  <si>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</si>
  <si>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</si>
  <si>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</si>
  <si>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</si>
  <si>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</si>
  <si>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</si>
  <si>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</si>
  <si>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</si>
  <si>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</si>
  <si>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</si>
  <si>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</si>
  <si>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</si>
  <si>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</si>
  <si>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</si>
  <si>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</si>
  <si>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</si>
  <si>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</si>
  <si>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</si>
  <si>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</si>
  <si>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</si>
  <si>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</si>
  <si>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</si>
  <si>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</si>
  <si>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</si>
  <si>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</si>
  <si>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</si>
  <si>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</si>
  <si>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</si>
  <si>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</si>
  <si>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</si>
  <si>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</si>
  <si>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</si>
  <si>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</si>
  <si>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</si>
  <si>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</si>
  <si>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</si>
  <si>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</si>
  <si>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</si>
  <si>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</si>
  <si>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</si>
  <si>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</si>
  <si>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</si>
  <si>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</si>
  <si>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</si>
  <si>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</si>
  <si>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</si>
  <si>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</si>
  <si>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</si>
  <si>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</si>
  <si>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</si>
  <si>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</si>
  <si>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</si>
  <si>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</si>
  <si>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</si>
  <si>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</si>
  <si>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</si>
  <si>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</si>
  <si>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</si>
  <si>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</si>
  <si>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</si>
  <si>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</si>
  <si>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</si>
  <si>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</si>
  <si>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</si>
  <si>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</si>
  <si>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</si>
  <si>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</si>
  <si>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</si>
  <si>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</si>
  <si>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</si>
  <si>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</si>
  <si>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</si>
  <si>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</si>
  <si>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</si>
  <si>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</si>
  <si>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</si>
  <si>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</si>
  <si>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</si>
  <si>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</si>
  <si>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</si>
  <si>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</si>
  <si>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</si>
  <si>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</si>
  <si>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</si>
  <si>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</si>
  <si>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</si>
  <si>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</si>
  <si>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</si>
  <si>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</si>
  <si>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</si>
  <si>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</si>
  <si>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</si>
  <si>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</si>
  <si>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</si>
  <si>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</si>
  <si>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</si>
  <si>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</si>
  <si>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</si>
  <si>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</si>
  <si>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</si>
  <si>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</si>
  <si>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</si>
  <si>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</si>
  <si>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</si>
  <si>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</si>
  <si>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</si>
  <si>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</si>
  <si>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</si>
  <si>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</si>
  <si>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</si>
  <si>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</si>
  <si>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</si>
  <si>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</si>
  <si>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</si>
  <si>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</si>
  <si>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</si>
  <si>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</si>
  <si>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</si>
  <si>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</si>
  <si>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</si>
  <si>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</si>
  <si>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</si>
  <si>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</si>
  <si>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</si>
  <si>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</si>
  <si>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</si>
  <si>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</si>
  <si>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</si>
  <si>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</si>
  <si>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</si>
  <si>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</si>
  <si>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</si>
  <si>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</si>
  <si>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</si>
  <si>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</si>
  <si>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</si>
  <si>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</si>
  <si>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</si>
  <si>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</si>
  <si>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</si>
  <si>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</si>
  <si>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</si>
  <si>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</si>
  <si>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</si>
  <si>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</si>
  <si>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</si>
  <si>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</si>
  <si>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</si>
  <si>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</si>
  <si>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</si>
  <si>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</si>
  <si>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</si>
  <si>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</si>
  <si>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</si>
  <si>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</si>
  <si>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</si>
  <si>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</si>
  <si>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</si>
  <si>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</si>
  <si>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</si>
  <si>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</si>
  <si>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</si>
  <si>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</si>
  <si>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</si>
  <si>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</si>
  <si>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</si>
  <si>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</si>
  <si>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</si>
  <si>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</si>
  <si>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</si>
  <si>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</si>
  <si>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</si>
  <si>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</si>
  <si>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</si>
  <si>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</si>
  <si>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</si>
  <si>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</si>
  <si>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</si>
  <si>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</si>
  <si>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</si>
  <si>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</si>
  <si>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</si>
  <si>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</si>
  <si>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</si>
  <si>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</si>
  <si>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</si>
  <si>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</si>
  <si>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</si>
  <si>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</si>
  <si>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</si>
  <si>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</si>
  <si>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</si>
  <si>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</si>
  <si>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</si>
  <si>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</si>
  <si>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</si>
  <si>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</si>
  <si>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</si>
  <si>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</si>
  <si>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</si>
  <si>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</si>
  <si>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</si>
  <si>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</si>
  <si>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</si>
  <si>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</si>
  <si>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</si>
  <si>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</si>
  <si>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</si>
  <si>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</si>
  <si>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</si>
  <si>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</si>
  <si>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</si>
  <si>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</si>
  <si>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</si>
  <si>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</si>
  <si>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</si>
  <si>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</si>
  <si>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</si>
  <si>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</si>
  <si>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</si>
  <si>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</si>
  <si>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</si>
  <si>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</si>
  <si>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</si>
  <si>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</si>
  <si>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</si>
  <si>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</si>
  <si>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</si>
  <si>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</si>
  <si>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</si>
  <si>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</si>
  <si>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</si>
  <si>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</si>
  <si>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</si>
  <si>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</si>
  <si>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</si>
  <si>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</si>
  <si>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</si>
  <si>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</si>
  <si>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</si>
  <si>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</si>
  <si>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</si>
  <si>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</si>
  <si>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</si>
  <si>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</si>
  <si>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</si>
  <si>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</si>
  <si>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</si>
  <si>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</si>
  <si>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</si>
  <si>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</si>
  <si>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</si>
  <si>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</si>
  <si>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</si>
  <si>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</si>
  <si>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</si>
  <si>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</si>
  <si>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</si>
  <si>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</si>
  <si>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</si>
  <si>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</si>
  <si>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</si>
  <si>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</si>
  <si>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</si>
  <si>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</si>
  <si>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</si>
  <si>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</si>
  <si>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</si>
  <si>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</si>
  <si>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</si>
  <si>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</si>
  <si>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</si>
  <si>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</si>
  <si>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</si>
  <si>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</si>
  <si>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</si>
  <si>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</si>
  <si>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</si>
  <si>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</si>
  <si>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</si>
  <si>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</si>
  <si>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</si>
  <si>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</si>
  <si>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</si>
  <si>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</si>
  <si>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</si>
  <si>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</si>
  <si>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</si>
  <si>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</si>
  <si>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</si>
  <si>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</si>
  <si>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</si>
  <si>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</si>
  <si>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</si>
  <si>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</si>
  <si>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</si>
  <si>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</si>
  <si>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</si>
  <si>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</si>
  <si>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</si>
  <si>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</si>
  <si>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</si>
  <si>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</si>
  <si>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</si>
  <si>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</si>
  <si>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</si>
  <si>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</si>
  <si>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</si>
  <si>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</si>
  <si>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</si>
  <si>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</si>
  <si>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</si>
  <si>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</si>
  <si>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</si>
  <si>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</si>
  <si>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</si>
  <si>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</si>
  <si>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</si>
  <si>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</si>
  <si>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</si>
  <si>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</si>
  <si>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</si>
  <si>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</si>
  <si>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</si>
  <si>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</si>
  <si>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</si>
  <si>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</si>
  <si>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</si>
  <si>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</si>
  <si>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</si>
  <si>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</si>
  <si>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</si>
  <si>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</si>
  <si>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</si>
  <si>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</si>
  <si>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</si>
  <si>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</si>
  <si>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</si>
  <si>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</si>
  <si>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</si>
  <si>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</si>
  <si>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</si>
  <si>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</si>
  <si>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</si>
  <si>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</si>
  <si>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</si>
  <si>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</si>
  <si>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</si>
  <si>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</si>
  <si>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</si>
  <si>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</si>
  <si>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</si>
  <si>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</si>
  <si>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</si>
  <si>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</si>
  <si>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</si>
  <si>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</si>
  <si>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</si>
  <si>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</si>
  <si>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</si>
  <si>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</si>
  <si>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</si>
  <si>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</si>
  <si>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</si>
  <si>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</si>
  <si>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</si>
  <si>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</si>
  <si>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</si>
  <si>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</si>
  <si>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</si>
  <si>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</si>
  <si>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</si>
  <si>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</si>
  <si>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</si>
  <si>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</si>
  <si>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</si>
  <si>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</si>
  <si>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</si>
  <si>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</si>
  <si>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</si>
  <si>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</si>
  <si>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</si>
  <si>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</si>
  <si>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</si>
  <si>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</si>
  <si>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</si>
  <si>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</si>
  <si>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</si>
  <si>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</si>
  <si>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</si>
  <si>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</si>
  <si>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</si>
  <si>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</si>
  <si>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</si>
  <si>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</si>
  <si>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</si>
  <si>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</si>
  <si>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</si>
  <si>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</si>
  <si>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</si>
  <si>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</si>
  <si>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</si>
  <si>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</si>
  <si>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</si>
  <si>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</si>
  <si>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</si>
  <si>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</si>
  <si>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</si>
  <si>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</si>
  <si>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</si>
  <si>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</si>
  <si>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</si>
  <si>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</si>
  <si>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</si>
  <si>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</si>
  <si>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</si>
  <si>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</si>
  <si>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</si>
  <si>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</si>
  <si>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</si>
  <si>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</si>
  <si>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</si>
  <si>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</si>
  <si>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</si>
  <si>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</si>
  <si>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</si>
  <si>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</si>
  <si>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</si>
  <si>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</si>
  <si>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</si>
  <si>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</si>
  <si>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</si>
  <si>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</si>
  <si>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</si>
  <si>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</si>
  <si>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</si>
  <si>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</si>
  <si>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</si>
  <si>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</si>
  <si>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</si>
  <si>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</si>
  <si>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</si>
  <si>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</si>
  <si>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</si>
  <si>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</si>
  <si>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</si>
  <si>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</si>
  <si>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</si>
  <si>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</si>
  <si>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</si>
  <si>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</si>
  <si>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</si>
  <si>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</si>
  <si>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</si>
  <si>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</si>
  <si>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</si>
  <si>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</si>
  <si>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</si>
  <si>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</si>
  <si>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</si>
  <si>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</si>
  <si>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</si>
  <si>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</si>
  <si>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</si>
  <si>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</si>
  <si>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</si>
  <si>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</si>
  <si>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</si>
  <si>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</si>
  <si>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</si>
  <si>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</si>
  <si>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</si>
  <si>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</si>
  <si>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</si>
  <si>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</si>
  <si>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</si>
  <si>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</si>
  <si>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</si>
  <si>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</si>
  <si>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</si>
  <si>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</si>
  <si>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</si>
  <si>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</si>
  <si>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</si>
  <si>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</si>
  <si>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</si>
  <si>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</si>
  <si>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</si>
  <si>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</si>
  <si>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</si>
  <si>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</si>
  <si>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</si>
  <si>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</si>
  <si>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</si>
  <si>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</si>
  <si>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</si>
  <si>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</si>
  <si>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</si>
  <si>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</si>
  <si>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</si>
  <si>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</si>
  <si>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</si>
  <si>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</si>
  <si>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</si>
  <si>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</si>
  <si>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</si>
  <si>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</si>
  <si>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</si>
  <si>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</si>
  <si>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</si>
  <si>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</si>
  <si>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</si>
  <si>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</si>
  <si>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</si>
  <si>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</si>
  <si>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</si>
  <si>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</si>
  <si>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</si>
  <si>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</si>
  <si>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</si>
  <si>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</si>
  <si>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</si>
  <si>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</si>
  <si>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</si>
  <si>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</si>
  <si>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</si>
  <si>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</si>
  <si>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</si>
  <si>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</si>
  <si>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</si>
  <si>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</si>
  <si>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</si>
  <si>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</si>
  <si>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</si>
  <si>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</si>
  <si>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</si>
  <si>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</si>
  <si>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</si>
  <si>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</si>
  <si>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</si>
  <si>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</si>
  <si>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</si>
  <si>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</si>
  <si>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</si>
  <si>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</si>
  <si>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</si>
  <si>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</si>
  <si>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</si>
  <si>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</si>
  <si>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</si>
  <si>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</si>
  <si>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</si>
  <si>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</si>
  <si>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</si>
  <si>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</si>
  <si>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</si>
  <si>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</si>
  <si>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</si>
  <si>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</si>
  <si>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</si>
  <si>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</si>
  <si>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</si>
  <si>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</si>
  <si>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</si>
  <si>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</si>
  <si>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</si>
  <si>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</si>
  <si>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</si>
  <si>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</si>
  <si>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</si>
  <si>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</si>
  <si>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</si>
  <si>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</si>
  <si>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</si>
  <si>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</si>
  <si>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</si>
  <si>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</si>
  <si>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</si>
  <si>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</si>
  <si>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</si>
  <si>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</si>
  <si>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</si>
  <si>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</si>
  <si>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</si>
  <si>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</si>
  <si>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</si>
  <si>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</si>
  <si>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</si>
  <si>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</si>
  <si>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</si>
  <si>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</si>
  <si>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</si>
  <si>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</si>
  <si>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</si>
  <si>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</si>
  <si>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</si>
  <si>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</si>
  <si>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</si>
  <si>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</si>
  <si>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</si>
  <si>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</si>
  <si>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</si>
  <si>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</si>
  <si>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</si>
  <si>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</si>
  <si>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</si>
  <si>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</si>
  <si>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</si>
  <si>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</si>
  <si>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</si>
  <si>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</si>
  <si>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</si>
  <si>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</si>
  <si>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</si>
  <si>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</si>
  <si>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</si>
  <si>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</si>
  <si>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</si>
  <si>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</si>
  <si>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</si>
  <si>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</si>
  <si>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</si>
  <si>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</si>
  <si>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</si>
  <si>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</si>
  <si>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</si>
  <si>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</si>
  <si>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</si>
  <si>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</si>
  <si>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</si>
  <si>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</si>
  <si>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</si>
  <si>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</si>
  <si>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</si>
  <si>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</si>
  <si>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</si>
  <si>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</si>
  <si>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</si>
  <si>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</si>
  <si>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</si>
  <si>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</si>
  <si>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</si>
  <si>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</si>
  <si>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</si>
  <si>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</si>
  <si>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</si>
  <si>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</si>
  <si>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</si>
  <si>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</si>
  <si>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</si>
  <si>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</si>
  <si>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</si>
  <si>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</si>
  <si>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</si>
  <si>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</si>
  <si>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</si>
  <si>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</si>
  <si>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</si>
  <si>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</si>
  <si>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</si>
  <si>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</si>
  <si>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</si>
  <si>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</si>
  <si>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</si>
  <si>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</si>
  <si>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</si>
  <si>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</si>
  <si>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</si>
  <si>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</si>
  <si>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</si>
  <si>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</si>
  <si>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</si>
  <si>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</si>
  <si>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</si>
  <si>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</si>
  <si>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</si>
  <si>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</si>
  <si>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</si>
  <si>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</si>
  <si>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</si>
  <si>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</si>
  <si>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</si>
  <si>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</si>
  <si>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</si>
  <si>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</si>
  <si>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</si>
  <si>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</si>
  <si>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</si>
  <si>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</si>
  <si>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</si>
  <si>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</si>
  <si>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</si>
  <si>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</si>
  <si>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</si>
  <si>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</si>
  <si>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</si>
  <si>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</si>
  <si>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</si>
  <si>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</si>
  <si>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</si>
  <si>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</si>
  <si>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</si>
  <si>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</si>
  <si>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</si>
  <si>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</si>
  <si>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</si>
  <si>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</si>
  <si>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</si>
  <si>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</si>
  <si>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</si>
  <si>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</si>
  <si>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</si>
  <si>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</si>
  <si>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</si>
  <si>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</si>
  <si>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</si>
  <si>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</si>
  <si>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</si>
  <si>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</si>
  <si>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</si>
  <si>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</si>
  <si>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</si>
  <si>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</si>
  <si>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</si>
  <si>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</si>
  <si>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</si>
  <si>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</si>
  <si>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</si>
  <si>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</si>
  <si>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</si>
  <si>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</si>
  <si>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</si>
  <si>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</si>
  <si>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</si>
  <si>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</si>
  <si>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</si>
  <si>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</si>
  <si>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</si>
  <si>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</si>
  <si>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</si>
  <si>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</si>
  <si>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</si>
  <si>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</si>
  <si>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</si>
  <si>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</si>
  <si>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</si>
  <si>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</si>
  <si>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</si>
  <si>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</si>
  <si>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</si>
  <si>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</si>
  <si>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</si>
  <si>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</si>
  <si>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</si>
  <si>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</si>
  <si>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</si>
  <si>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</si>
  <si>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</si>
  <si>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</si>
  <si>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</si>
  <si>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</si>
  <si>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</si>
  <si>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</si>
  <si>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</si>
  <si>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</si>
  <si>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</si>
  <si>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</si>
  <si>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</si>
  <si>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</si>
  <si>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</si>
  <si>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</si>
  <si>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</si>
  <si>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</si>
  <si>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</si>
  <si>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</si>
  <si>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</si>
  <si>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</si>
  <si>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</si>
  <si>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</si>
  <si>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</si>
  <si>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</si>
  <si>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</si>
  <si>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</si>
  <si>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</si>
  <si>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</si>
  <si>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</si>
  <si>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</si>
  <si>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</si>
  <si>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</si>
  <si>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</si>
  <si>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</si>
  <si>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</si>
  <si>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</si>
  <si>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</si>
  <si>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</si>
  <si>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</si>
  <si>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</si>
  <si>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</si>
  <si>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</si>
  <si>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</si>
  <si>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</si>
  <si>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</si>
  <si>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</si>
  <si>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</si>
  <si>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</si>
  <si>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</si>
  <si>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</si>
  <si>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</si>
  <si>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</si>
  <si>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</si>
  <si>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</si>
  <si>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</si>
  <si>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</si>
  <si>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</si>
  <si>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</si>
  <si>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</si>
  <si>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</si>
  <si>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</si>
  <si>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</si>
  <si>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</si>
  <si>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</si>
  <si>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</si>
  <si>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</si>
  <si>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</si>
  <si>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</si>
  <si>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</si>
  <si>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</si>
  <si>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</si>
  <si>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</si>
  <si>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</si>
  <si>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</si>
  <si>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</si>
  <si>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</si>
  <si>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</si>
  <si>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</si>
  <si>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</si>
  <si>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</si>
  <si>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</si>
  <si>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</si>
  <si>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</si>
  <si>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</si>
  <si>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</si>
  <si>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</si>
  <si>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</si>
  <si>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</si>
  <si>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</si>
  <si>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</si>
  <si>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</si>
  <si>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</si>
  <si>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</si>
  <si>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</si>
  <si>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</si>
  <si>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</si>
  <si>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</si>
  <si>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</si>
  <si>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</si>
  <si>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</si>
  <si>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</si>
  <si>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</si>
  <si>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</si>
  <si>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</si>
  <si>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</si>
  <si>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</si>
  <si>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</si>
  <si>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</si>
  <si>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</si>
  <si>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</si>
  <si>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</si>
  <si>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</si>
  <si>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</si>
  <si>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</si>
  <si>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</si>
  <si>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</si>
  <si>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</si>
  <si>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</si>
  <si>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</si>
  <si>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</si>
  <si>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</si>
  <si>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</si>
  <si>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</si>
  <si>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</si>
  <si>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</si>
  <si>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</si>
  <si>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</si>
  <si>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</si>
  <si>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</si>
  <si>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</si>
  <si>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</si>
  <si>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</si>
  <si>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</si>
  <si>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</si>
  <si>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</si>
  <si>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</si>
  <si>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</si>
  <si>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</si>
  <si>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</si>
  <si>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</si>
  <si>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</si>
  <si>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</si>
  <si>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</si>
  <si>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</si>
  <si>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</si>
  <si>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</si>
  <si>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</si>
  <si>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</si>
  <si>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</si>
  <si>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</si>
  <si>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</si>
  <si>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</si>
  <si>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</si>
  <si>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</si>
  <si>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</si>
  <si>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</si>
  <si>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</si>
  <si>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</si>
  <si>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</si>
  <si>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</si>
  <si>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</si>
  <si>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</si>
  <si>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</si>
  <si>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</si>
  <si>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</si>
  <si>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</si>
  <si>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</si>
  <si>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</si>
  <si>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</si>
  <si>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</si>
  <si>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</si>
  <si>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</si>
  <si>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</si>
  <si>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</si>
  <si>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</si>
  <si>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</si>
  <si>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</si>
  <si>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</si>
  <si>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</si>
  <si>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</si>
  <si>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</si>
  <si>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</si>
  <si>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</si>
  <si>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</si>
  <si>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</si>
  <si>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</si>
  <si>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</si>
  <si>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</si>
  <si>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</si>
  <si>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</si>
  <si>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</si>
  <si>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</si>
  <si>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</si>
  <si>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</si>
  <si>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</si>
  <si>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</si>
  <si>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</si>
  <si>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</si>
  <si>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</si>
  <si>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</si>
  <si>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</si>
  <si>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</si>
  <si>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</si>
  <si>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</si>
  <si>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</si>
  <si>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</si>
  <si>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</si>
  <si>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</si>
  <si>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</si>
  <si>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</si>
  <si>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</si>
  <si>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</si>
  <si>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</si>
  <si>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</si>
  <si>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</si>
  <si>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</si>
  <si>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</si>
  <si>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</si>
  <si>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</si>
  <si>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</si>
  <si>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</si>
  <si>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</si>
  <si>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</si>
  <si>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</si>
  <si>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</si>
  <si>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</si>
  <si>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</si>
  <si>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</si>
  <si>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</si>
  <si>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</si>
  <si>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</si>
  <si>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</si>
  <si>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</si>
  <si>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</si>
  <si>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</si>
  <si>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</si>
  <si>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</si>
  <si>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</si>
  <si>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</si>
  <si>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</si>
  <si>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</si>
  <si>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</si>
  <si>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</si>
  <si>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</si>
  <si>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</si>
  <si>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</si>
  <si>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</si>
  <si>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</si>
  <si>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</si>
  <si>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</si>
  <si>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</si>
  <si>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</si>
  <si>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</si>
  <si>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</si>
  <si>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</si>
  <si>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</si>
  <si>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</si>
  <si>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</si>
  <si>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</si>
  <si>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</si>
  <si>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</si>
  <si>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</si>
  <si>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</si>
  <si>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</si>
  <si>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</si>
  <si>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</si>
  <si>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</si>
  <si>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</si>
  <si>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</si>
  <si>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</si>
  <si>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</si>
  <si>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</si>
  <si>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</si>
  <si>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</si>
  <si>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</si>
  <si>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</si>
  <si>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</si>
  <si>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</si>
  <si>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</si>
  <si>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</si>
  <si>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</si>
  <si>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</si>
  <si>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</si>
  <si>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</si>
  <si>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</si>
  <si>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</si>
  <si>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</si>
  <si>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</si>
  <si>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</si>
  <si>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</si>
  <si>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</si>
  <si>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</si>
  <si>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</si>
  <si>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</si>
  <si>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</si>
  <si>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</si>
  <si>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</si>
  <si>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</si>
  <si>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</si>
  <si>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</si>
  <si>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</si>
  <si>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</si>
  <si>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</si>
  <si>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</si>
  <si>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</si>
  <si>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</si>
  <si>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</si>
  <si>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</si>
  <si>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</si>
  <si>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</si>
  <si>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</si>
  <si>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</si>
  <si>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</si>
  <si>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</si>
  <si>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</si>
  <si>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</si>
  <si>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</si>
  <si>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</si>
  <si>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</si>
  <si>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</si>
  <si>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</si>
  <si>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</si>
  <si>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</si>
  <si>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</si>
  <si>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</si>
  <si>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</si>
  <si>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</si>
  <si>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</si>
  <si>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</si>
  <si>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</si>
  <si>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</si>
  <si>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</si>
  <si>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</si>
  <si>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</si>
  <si>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</si>
  <si>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</si>
  <si>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</si>
  <si>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</si>
  <si>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</si>
  <si>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</si>
  <si>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</si>
  <si>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</si>
  <si>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</si>
  <si>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</si>
  <si>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</si>
  <si>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</si>
  <si>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</si>
  <si>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</si>
  <si>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</si>
  <si>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</si>
  <si>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</si>
  <si>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</si>
  <si>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</si>
  <si>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</si>
  <si>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</si>
  <si>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</si>
  <si>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</si>
  <si>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</si>
  <si>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</si>
  <si>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</si>
  <si>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</si>
  <si>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</si>
  <si>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</si>
  <si>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</si>
  <si>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</si>
  <si>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</si>
  <si>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</si>
  <si>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</si>
  <si>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</si>
  <si>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</si>
  <si>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</si>
  <si>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</si>
  <si>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</si>
  <si>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</si>
  <si>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</si>
  <si>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</si>
  <si>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</si>
  <si>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</si>
  <si>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</si>
  <si>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</si>
  <si>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</si>
  <si>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</si>
  <si>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</si>
  <si>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</si>
  <si>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</si>
  <si>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</si>
  <si>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</si>
  <si>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</si>
  <si>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</si>
  <si>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</si>
  <si>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</si>
  <si>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</si>
  <si>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</si>
  <si>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</si>
  <si>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</si>
  <si>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</si>
  <si>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</si>
  <si>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</si>
  <si>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</si>
  <si>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</si>
  <si>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</si>
  <si>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</si>
  <si>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</si>
  <si>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</si>
  <si>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</si>
  <si>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</si>
  <si>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</si>
  <si>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</si>
  <si>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</si>
  <si>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</si>
  <si>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</si>
  <si>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</si>
  <si>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</si>
  <si>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</si>
  <si>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</si>
  <si>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</si>
  <si>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</si>
  <si>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</si>
  <si>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</si>
  <si>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</si>
  <si>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</si>
  <si>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</si>
  <si>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</si>
  <si>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</si>
  <si>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</si>
  <si>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</si>
  <si>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</si>
  <si>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</si>
  <si>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</si>
  <si>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</si>
  <si>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</si>
  <si>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</si>
  <si>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</si>
  <si>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</si>
  <si>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</si>
  <si>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</si>
  <si>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</si>
  <si>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</si>
  <si>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</si>
  <si>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</si>
  <si>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</si>
  <si>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</si>
  <si>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</si>
  <si>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</si>
  <si>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</si>
  <si>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</si>
  <si>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</si>
  <si>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</si>
  <si>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</si>
  <si>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</si>
  <si>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</si>
  <si>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</si>
  <si>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</si>
  <si>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</si>
  <si>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</si>
  <si>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</si>
  <si>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</si>
  <si>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</si>
  <si>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</si>
  <si>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</si>
  <si>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</si>
  <si>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</si>
  <si>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</si>
  <si>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</si>
  <si>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</si>
  <si>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</si>
  <si>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</si>
  <si>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</si>
  <si>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</si>
  <si>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</si>
  <si>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</si>
  <si>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</si>
  <si>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</si>
  <si>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</si>
  <si>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</si>
  <si>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</si>
  <si>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</si>
  <si>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</si>
  <si>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</si>
  <si>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</si>
  <si>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</si>
  <si>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</si>
  <si>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</si>
  <si>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</si>
  <si>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</si>
  <si>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</si>
  <si>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</si>
  <si>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</si>
  <si>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</si>
  <si>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</si>
  <si>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</si>
  <si>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</si>
  <si>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</si>
  <si>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</si>
  <si>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</si>
  <si>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</si>
  <si>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</si>
  <si>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</si>
  <si>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</si>
  <si>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</si>
  <si>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</si>
  <si>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</si>
  <si>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</si>
  <si>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</si>
  <si>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</si>
  <si>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</si>
  <si>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</si>
  <si>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</si>
  <si>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</si>
  <si>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</si>
  <si>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</si>
  <si>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</si>
  <si>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</si>
  <si>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</si>
  <si>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</si>
  <si>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</si>
  <si>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</si>
  <si>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</si>
  <si>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</si>
  <si>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</si>
  <si>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</si>
  <si>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</si>
  <si>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</si>
  <si>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</si>
  <si>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</si>
  <si>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</si>
  <si>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</si>
  <si>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</si>
  <si>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</si>
  <si>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</si>
  <si>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</si>
  <si>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</si>
  <si>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</si>
  <si>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</si>
  <si>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</si>
  <si>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</si>
  <si>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</si>
  <si>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</si>
  <si>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</si>
  <si>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</si>
  <si>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</si>
  <si>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</si>
  <si>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</si>
  <si>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</si>
  <si>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</si>
  <si>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</si>
  <si>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</si>
  <si>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</si>
  <si>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</si>
  <si>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</si>
  <si>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</si>
  <si>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</si>
  <si>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</si>
  <si>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</si>
  <si>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</si>
  <si>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</si>
  <si>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</si>
  <si>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</si>
  <si>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</si>
  <si>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</si>
  <si>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</si>
  <si>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</si>
  <si>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</si>
  <si>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</si>
  <si>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</si>
  <si>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</si>
  <si>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</si>
  <si>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</si>
  <si>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</si>
  <si>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</si>
  <si>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</si>
  <si>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</si>
  <si>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</si>
  <si>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</si>
  <si>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</si>
  <si>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</si>
  <si>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</si>
  <si>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</si>
  <si>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</si>
  <si>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</si>
  <si>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</si>
  <si>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</si>
  <si>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</si>
  <si>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</si>
  <si>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</si>
  <si>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</si>
  <si>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</si>
  <si>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</si>
  <si>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</si>
  <si>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</si>
  <si>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</si>
  <si>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</si>
  <si>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</si>
  <si>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</si>
  <si>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</si>
  <si>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</si>
  <si>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</si>
  <si>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</si>
  <si>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</si>
  <si>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</si>
  <si>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</si>
  <si>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</si>
  <si>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</si>
  <si>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</si>
  <si>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</si>
  <si>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</si>
  <si>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</si>
  <si>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</si>
  <si>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</si>
  <si>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</si>
  <si>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</si>
  <si>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</si>
  <si>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</si>
  <si>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</si>
  <si>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</si>
  <si>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</si>
  <si>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</si>
  <si>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</si>
  <si>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</si>
  <si>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</si>
  <si>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</si>
  <si>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</si>
  <si>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</si>
  <si>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</si>
  <si>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</si>
  <si>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</si>
  <si>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</si>
  <si>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</si>
  <si>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</si>
  <si>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</si>
  <si>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</si>
  <si>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</si>
  <si>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</si>
  <si>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</si>
  <si>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</si>
  <si>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</si>
  <si>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</si>
  <si>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</si>
  <si>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</si>
  <si>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</si>
  <si>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</si>
  <si>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</si>
  <si>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</si>
  <si>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</si>
  <si>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</si>
  <si>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</si>
  <si>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</si>
  <si>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</si>
  <si>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</si>
  <si>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</si>
  <si>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</si>
  <si>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</si>
  <si>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</si>
  <si>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</si>
  <si>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</si>
  <si>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</si>
  <si>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</si>
  <si>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</si>
  <si>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</si>
  <si>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</si>
  <si>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</si>
  <si>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</si>
  <si>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</si>
  <si>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</si>
  <si>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</si>
  <si>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</si>
  <si>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</si>
  <si>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</si>
  <si>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</si>
  <si>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</si>
  <si>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</si>
  <si>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</si>
  <si>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</si>
  <si>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</si>
  <si>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</si>
  <si>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</si>
  <si>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</si>
  <si>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</si>
  <si>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</si>
  <si>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</si>
  <si>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</si>
  <si>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</si>
  <si>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</si>
  <si>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</si>
  <si>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</si>
  <si>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</si>
  <si>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</si>
  <si>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</si>
  <si>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</si>
  <si>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</si>
  <si>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</si>
  <si>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</si>
  <si>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</si>
  <si>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</si>
  <si>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</si>
  <si>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</si>
  <si>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</si>
  <si>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</si>
  <si>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</si>
  <si>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</si>
  <si>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</si>
  <si>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</si>
  <si>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</si>
  <si>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</si>
  <si>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</si>
  <si>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</si>
  <si>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</si>
  <si>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</si>
  <si>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</si>
  <si>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</si>
  <si>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</si>
  <si>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</si>
  <si>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</si>
  <si>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</si>
  <si>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</si>
  <si>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</si>
  <si>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</si>
  <si>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</si>
  <si>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</si>
  <si>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</si>
  <si>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</si>
  <si>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</si>
  <si>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</si>
  <si>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</si>
  <si>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</si>
  <si>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</si>
  <si>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</si>
  <si>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</si>
  <si>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</si>
  <si>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</si>
  <si>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</si>
  <si>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</si>
  <si>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</si>
  <si>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</si>
  <si>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</si>
  <si>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</si>
  <si>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</si>
  <si>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</si>
  <si>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</si>
  <si>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</si>
  <si>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</si>
  <si>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</si>
  <si>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</si>
  <si>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</si>
  <si>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</si>
  <si>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</si>
  <si>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</si>
  <si>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</si>
  <si>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</si>
  <si>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</si>
  <si>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</si>
  <si>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</si>
  <si>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</si>
  <si>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</si>
  <si>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</si>
  <si>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</si>
  <si>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</si>
  <si>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</si>
  <si>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</si>
  <si>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</si>
  <si>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</si>
  <si>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</si>
  <si>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</si>
  <si>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</si>
  <si>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</si>
  <si>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</si>
  <si>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</si>
  <si>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</si>
  <si>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</si>
  <si>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</si>
  <si>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</si>
  <si>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</si>
  <si>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</si>
  <si>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</si>
  <si>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</si>
  <si>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</si>
  <si>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</si>
  <si>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</si>
  <si>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</si>
  <si>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</si>
  <si>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</si>
  <si>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</si>
  <si>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</si>
  <si>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</si>
  <si>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</si>
  <si>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</si>
  <si>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</si>
  <si>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</si>
  <si>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</si>
  <si>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</si>
  <si>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</si>
  <si>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</si>
  <si>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</si>
  <si>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</si>
  <si>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</si>
  <si>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</si>
  <si>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</si>
  <si>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</si>
  <si>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</si>
  <si>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</si>
  <si>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</si>
  <si>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</si>
  <si>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</si>
  <si>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</si>
  <si>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</si>
  <si>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</si>
  <si>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</si>
  <si>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</si>
  <si>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</si>
  <si>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</si>
  <si>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</si>
  <si>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</si>
  <si>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</si>
  <si>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</si>
  <si>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</si>
  <si>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</si>
  <si>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</si>
  <si>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</si>
  <si>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</si>
  <si>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</si>
  <si>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</si>
  <si>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</si>
  <si>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</si>
  <si>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</si>
  <si>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</si>
  <si>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</si>
  <si>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</si>
  <si>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</si>
  <si>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</si>
  <si>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</si>
  <si>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</si>
  <si>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</si>
  <si>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</si>
  <si>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</si>
  <si>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</si>
  <si>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</si>
  <si>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</si>
  <si>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</si>
  <si>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</si>
  <si>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</si>
  <si>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</si>
  <si>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</si>
  <si>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</si>
  <si>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</si>
  <si>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</si>
  <si>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</si>
  <si>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</si>
  <si>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</si>
  <si>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</si>
  <si>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</si>
  <si>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</si>
  <si>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</si>
  <si>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</si>
  <si>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</si>
  <si>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</si>
  <si>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</si>
  <si>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</si>
  <si>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</si>
  <si>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</si>
  <si>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</si>
  <si>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</si>
  <si>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</si>
  <si>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</si>
  <si>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</si>
  <si>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</si>
  <si>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</si>
  <si>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</si>
  <si>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</si>
  <si>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</si>
  <si>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</si>
  <si>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</si>
  <si>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</si>
  <si>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</si>
  <si>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</si>
  <si>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</si>
  <si>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</si>
  <si>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</si>
  <si>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</si>
  <si>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</si>
  <si>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</si>
  <si>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</si>
  <si>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</si>
  <si>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</si>
  <si>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</si>
  <si>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</si>
  <si>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</si>
  <si>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</si>
  <si>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</si>
  <si>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</si>
  <si>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</si>
  <si>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</si>
  <si>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</si>
  <si>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</si>
  <si>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</si>
  <si>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</si>
  <si>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</si>
  <si>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</si>
  <si>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</si>
  <si>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</si>
  <si>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</si>
  <si>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</si>
  <si>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</si>
  <si>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</si>
  <si>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</si>
  <si>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</si>
  <si>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</si>
  <si>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</si>
  <si>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</si>
  <si>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</si>
  <si>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</si>
  <si>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</si>
  <si>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</si>
  <si>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</si>
  <si>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</si>
  <si>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</si>
  <si>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</si>
  <si>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</si>
  <si>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</si>
  <si>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</si>
  <si>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</si>
  <si>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</si>
  <si>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</si>
  <si>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</si>
  <si>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</si>
  <si>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</si>
  <si>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</si>
  <si>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</si>
  <si>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</si>
  <si>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</si>
  <si>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</si>
  <si>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</si>
  <si>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</si>
  <si>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</si>
  <si>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</si>
  <si>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</si>
  <si>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</si>
  <si>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</si>
  <si>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</si>
  <si>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</si>
  <si>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</si>
  <si>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</si>
  <si>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</si>
  <si>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</si>
  <si>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</si>
  <si>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</si>
  <si>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</si>
  <si>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</si>
  <si>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</si>
  <si>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</si>
  <si>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</si>
  <si>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</si>
  <si>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</si>
  <si>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</si>
  <si>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</si>
  <si>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</si>
  <si>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</si>
  <si>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</si>
  <si>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</si>
  <si>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</si>
  <si>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</si>
  <si>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</si>
  <si>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</si>
  <si>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</si>
  <si>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</si>
  <si>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</si>
  <si>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</si>
  <si>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</si>
  <si>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</si>
  <si>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</si>
  <si>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</si>
  <si>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</si>
  <si>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</si>
  <si>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</si>
  <si>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</si>
  <si>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</si>
  <si>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</si>
  <si>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</si>
  <si>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</si>
  <si>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</si>
  <si>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</si>
  <si>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</si>
  <si>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</si>
  <si>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</si>
  <si>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</si>
  <si>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</si>
  <si>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</si>
  <si>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</si>
  <si>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</si>
  <si>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</si>
  <si>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</si>
  <si>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</si>
  <si>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</si>
  <si>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</si>
  <si>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</si>
  <si>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</si>
  <si>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</si>
  <si>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</si>
  <si>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</si>
  <si>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</si>
  <si>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</si>
  <si>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</si>
  <si>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</si>
  <si>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</si>
  <si>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</si>
  <si>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</si>
  <si>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</si>
  <si>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</si>
  <si>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</si>
  <si>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</si>
  <si>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</si>
  <si>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</si>
  <si>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</si>
  <si>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</si>
  <si>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</si>
  <si>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</si>
  <si>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</si>
  <si>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</si>
  <si>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</si>
  <si>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</si>
  <si>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</si>
  <si>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</si>
  <si>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</si>
  <si>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</si>
  <si>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</si>
  <si>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</si>
  <si>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</si>
  <si>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</si>
  <si>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</si>
  <si>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</si>
  <si>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</si>
  <si>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</si>
  <si>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</si>
  <si>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</si>
  <si>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</si>
  <si>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</si>
  <si>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</si>
  <si>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</si>
  <si>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</si>
  <si>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</si>
  <si>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</si>
  <si>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</si>
  <si>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</si>
  <si>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</si>
  <si>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</si>
  <si>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</si>
  <si>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</si>
  <si>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</si>
  <si>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</si>
  <si>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</si>
  <si>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</si>
  <si>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</si>
  <si>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</si>
  <si>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</si>
  <si>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</si>
  <si>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</si>
  <si>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</si>
  <si>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</si>
  <si>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</si>
  <si>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</si>
  <si>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</si>
  <si>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</si>
  <si>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</si>
  <si>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</si>
  <si>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</si>
  <si>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</si>
  <si>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</si>
  <si>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</si>
  <si>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</si>
  <si>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</si>
  <si>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</si>
  <si>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</si>
  <si>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</si>
  <si>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</si>
  <si>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</si>
  <si>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</si>
  <si>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</si>
  <si>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</si>
  <si>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</si>
  <si>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</si>
  <si>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</si>
  <si>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</si>
  <si>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</si>
  <si>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</si>
  <si>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</si>
  <si>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</si>
  <si>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</si>
  <si>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</si>
  <si>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</si>
  <si>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</si>
  <si>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</si>
  <si>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</si>
  <si>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</si>
  <si>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</si>
  <si>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</si>
  <si>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</si>
  <si>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</si>
  <si>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</si>
  <si>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</si>
  <si>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</si>
  <si>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</si>
  <si>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</si>
  <si>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</si>
  <si>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</si>
  <si>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</si>
  <si>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</si>
  <si>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</si>
  <si>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</si>
  <si>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</si>
  <si>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</si>
  <si>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</si>
  <si>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</si>
  <si>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</si>
  <si>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</si>
  <si>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</si>
  <si>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</si>
  <si>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</si>
  <si>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</si>
  <si>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</si>
  <si>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</si>
  <si>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</si>
  <si>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</si>
  <si>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</si>
  <si>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</si>
  <si>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</si>
  <si>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</si>
  <si>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</si>
  <si>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</si>
  <si>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</si>
  <si>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</si>
  <si>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</si>
  <si>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</si>
  <si>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</si>
  <si>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</si>
  <si>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</si>
  <si>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</si>
  <si>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</si>
  <si>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</si>
  <si>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</si>
  <si>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</si>
  <si>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</si>
  <si>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</si>
  <si>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</si>
  <si>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</si>
  <si>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</si>
  <si>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</si>
  <si>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</si>
  <si>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</si>
  <si>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</si>
  <si>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</si>
  <si>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</si>
  <si>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</si>
  <si>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</si>
  <si>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</si>
  <si>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</si>
  <si>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</si>
  <si>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</si>
  <si>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</si>
  <si>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</si>
  <si>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</si>
  <si>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</si>
  <si>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</si>
  <si>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</si>
  <si>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</si>
  <si>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</si>
  <si>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</si>
  <si>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</si>
  <si>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</si>
  <si>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</si>
  <si>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</si>
  <si>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</si>
  <si>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</si>
  <si>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</si>
  <si>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</si>
  <si>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</si>
  <si>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</si>
  <si>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</si>
  <si>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</si>
  <si>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</si>
  <si>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</si>
  <si>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</si>
  <si>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</si>
  <si>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</si>
  <si>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</si>
  <si>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</si>
  <si>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</si>
  <si>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</si>
  <si>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</si>
  <si>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</si>
  <si>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</si>
  <si>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</si>
  <si>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</si>
  <si>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</si>
  <si>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</si>
  <si>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</si>
  <si>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</si>
  <si>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</si>
  <si>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</si>
  <si>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</si>
  <si>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</si>
  <si>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</si>
  <si>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</si>
  <si>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</si>
  <si>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</si>
  <si>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</si>
  <si>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</si>
  <si>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</si>
  <si>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</si>
  <si>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</si>
  <si>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</si>
  <si>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</si>
  <si>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</si>
  <si>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</si>
  <si>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</si>
  <si>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</si>
  <si>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</si>
  <si>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</si>
  <si>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</si>
  <si>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</si>
  <si>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</si>
  <si>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</si>
  <si>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</si>
  <si>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</si>
  <si>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</si>
  <si>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</si>
  <si>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</si>
  <si>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</si>
  <si>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</si>
  <si>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</si>
  <si>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</si>
  <si>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</si>
  <si>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</si>
  <si>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</si>
  <si>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</si>
  <si>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</si>
  <si>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</si>
  <si>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</si>
  <si>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</si>
  <si>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</si>
  <si>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</si>
  <si>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</si>
  <si>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</si>
  <si>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</si>
  <si>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</si>
  <si>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</si>
  <si>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</si>
  <si>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</si>
  <si>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</si>
  <si>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</si>
  <si>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</si>
  <si>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</si>
  <si>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</si>
  <si>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</si>
  <si>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</si>
  <si>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</si>
  <si>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</si>
  <si>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</si>
  <si>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</si>
  <si>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</si>
  <si>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</si>
  <si>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</si>
  <si>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</si>
  <si>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</si>
  <si>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</si>
  <si>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</si>
  <si>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</si>
  <si>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</si>
  <si>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</si>
  <si>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</si>
  <si>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</si>
  <si>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</si>
  <si>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</si>
  <si>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</si>
  <si>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</si>
  <si>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</si>
  <si>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</si>
  <si>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</si>
  <si>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</si>
  <si>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</si>
  <si>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</si>
  <si>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</si>
  <si>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</si>
  <si>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</si>
  <si>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</si>
  <si>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</si>
  <si>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</si>
  <si>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</si>
  <si>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</si>
  <si>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</si>
  <si>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</si>
  <si>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</si>
  <si>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</si>
  <si>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</si>
  <si>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</si>
  <si>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</si>
  <si>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</si>
  <si>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</si>
  <si>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</si>
  <si>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</si>
  <si>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</si>
  <si>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</si>
  <si>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</si>
  <si>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</si>
  <si>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</si>
  <si>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</si>
  <si>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</si>
  <si>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</si>
  <si>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</si>
  <si>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</si>
  <si>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</si>
  <si>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</si>
  <si>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</si>
  <si>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</si>
  <si>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</si>
  <si>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</si>
  <si>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</si>
  <si>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</si>
  <si>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</si>
  <si>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</si>
  <si>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</si>
  <si>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</si>
  <si>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</si>
  <si>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</si>
  <si>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</si>
  <si>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</si>
  <si>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</si>
  <si>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</si>
  <si>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</si>
  <si>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</si>
  <si>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</si>
  <si>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</si>
  <si>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</si>
  <si>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</si>
  <si>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</si>
  <si>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</si>
  <si>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</si>
  <si>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</si>
  <si>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</si>
  <si>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</si>
  <si>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</si>
  <si>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</si>
  <si>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</si>
  <si>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</si>
  <si>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</si>
  <si>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</si>
  <si>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</si>
  <si>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</si>
  <si>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</si>
  <si>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</si>
  <si>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</si>
  <si>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</si>
  <si>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</si>
  <si>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</si>
  <si>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</si>
  <si>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</si>
  <si>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</si>
  <si>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</si>
  <si>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</si>
  <si>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</si>
  <si>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</si>
  <si>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</si>
  <si>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</si>
  <si>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</si>
  <si>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</si>
  <si>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</si>
  <si>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</si>
  <si>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</si>
  <si>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</si>
  <si>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</si>
  <si>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</si>
  <si>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</si>
  <si>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</si>
  <si>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</si>
  <si>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</si>
  <si>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</si>
  <si>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</si>
  <si>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</si>
  <si>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</si>
  <si>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</si>
  <si>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</si>
  <si>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</si>
  <si>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</si>
  <si>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</si>
  <si>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</si>
  <si>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</si>
  <si>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</si>
  <si>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</si>
  <si>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</si>
  <si>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</si>
  <si>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</si>
  <si>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</si>
  <si>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</si>
  <si>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</si>
  <si>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</si>
  <si>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</si>
  <si>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</si>
  <si>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</si>
  <si>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</si>
  <si>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</si>
  <si>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</si>
  <si>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</si>
  <si>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</si>
  <si>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</si>
  <si>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</si>
  <si>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</si>
  <si>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</si>
  <si>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</si>
  <si>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</si>
  <si>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</si>
  <si>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</si>
  <si>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</si>
  <si>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</si>
  <si>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</si>
  <si>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</si>
  <si>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</si>
  <si>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</si>
  <si>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</si>
  <si>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</si>
  <si>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</si>
  <si>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</si>
  <si>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</si>
  <si>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</si>
  <si>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</si>
  <si>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</si>
  <si>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</si>
  <si>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</si>
  <si>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</si>
  <si>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</si>
  <si>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</si>
  <si>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</si>
  <si>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</si>
  <si>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</si>
  <si>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</si>
  <si>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</si>
  <si>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</si>
  <si>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</si>
  <si>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</si>
  <si>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</si>
  <si>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</si>
  <si>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</si>
  <si>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</si>
  <si>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</si>
  <si>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</si>
  <si>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</si>
  <si>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</si>
  <si>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</si>
  <si>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</si>
  <si>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</si>
  <si>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</si>
  <si>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</si>
  <si>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</si>
  <si>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</si>
  <si>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</si>
  <si>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</si>
  <si>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</si>
  <si>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</si>
  <si>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</si>
  <si>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</si>
  <si>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</si>
  <si>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</si>
  <si>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</si>
  <si>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</si>
  <si>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</si>
  <si>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</si>
  <si>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</si>
  <si>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</si>
  <si>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</si>
  <si>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</si>
  <si>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</si>
  <si>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</si>
  <si>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</si>
  <si>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</si>
  <si>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</si>
  <si>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</si>
  <si>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</si>
  <si>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</si>
  <si>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</si>
  <si>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</si>
  <si>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</si>
  <si>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</si>
  <si>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</si>
  <si>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</si>
  <si>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</si>
  <si>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</si>
  <si>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</si>
  <si>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</si>
  <si>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</si>
  <si>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</si>
  <si>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</si>
  <si>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</si>
  <si>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</si>
  <si>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</si>
  <si>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</si>
  <si>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</si>
  <si>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</si>
  <si>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</si>
  <si>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</si>
  <si>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</si>
  <si>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</si>
  <si>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</si>
  <si>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</si>
  <si>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</si>
  <si>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</si>
  <si>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</si>
  <si>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</si>
  <si>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</si>
  <si>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</si>
  <si>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</si>
  <si>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</si>
  <si>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</si>
  <si>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</si>
  <si>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</si>
  <si>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</si>
  <si>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</si>
  <si>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</si>
  <si>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</si>
  <si>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</si>
  <si>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</si>
  <si>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</si>
  <si>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</si>
  <si>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</si>
  <si>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</si>
  <si>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</si>
  <si>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</si>
  <si>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</si>
  <si>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</si>
  <si>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</si>
  <si>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</si>
  <si>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</si>
  <si>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</si>
  <si>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</si>
  <si>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</si>
  <si>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</si>
  <si>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</si>
  <si>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</si>
  <si>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</si>
  <si>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</si>
  <si>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</si>
  <si>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</si>
  <si>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</si>
  <si>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</si>
  <si>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</si>
  <si>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</si>
  <si>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</si>
  <si>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</si>
  <si>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</si>
  <si>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</si>
  <si>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</si>
  <si>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</si>
  <si>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</si>
  <si>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</si>
  <si>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</si>
  <si>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</si>
  <si>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</si>
  <si>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</si>
  <si>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</si>
  <si>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</si>
  <si>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</si>
  <si>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</si>
  <si>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</si>
  <si>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</si>
  <si>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</si>
  <si>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</si>
  <si>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</si>
  <si>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</si>
  <si>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</si>
  <si>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</si>
  <si>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</si>
  <si>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</si>
  <si>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</si>
  <si>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</si>
  <si>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</si>
  <si>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</si>
  <si>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</si>
  <si>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</si>
  <si>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</si>
  <si>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</si>
  <si>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</si>
  <si>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</si>
  <si>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</si>
  <si>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</si>
  <si>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</si>
  <si>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</si>
  <si>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</si>
  <si>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</si>
  <si>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</si>
  <si>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</si>
  <si>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</si>
  <si>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</si>
  <si>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</si>
  <si>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</si>
  <si>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</si>
  <si>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</si>
  <si>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</si>
  <si>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</si>
  <si>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</si>
  <si>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</si>
  <si>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</si>
  <si>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</si>
  <si>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</si>
  <si>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</si>
  <si>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</si>
  <si>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</si>
  <si>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</si>
  <si>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</si>
  <si>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</si>
  <si>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</si>
  <si>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</si>
  <si>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</si>
  <si>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</si>
  <si>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</si>
  <si>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</si>
  <si>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</si>
  <si>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</si>
  <si>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</si>
  <si>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</si>
  <si>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</si>
  <si>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</si>
  <si>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</si>
  <si>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</si>
  <si>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</si>
  <si>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</si>
  <si>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</si>
  <si>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</si>
  <si>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</si>
  <si>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</si>
  <si>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</si>
  <si>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</si>
  <si>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</si>
  <si>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</si>
  <si>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</si>
  <si>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</si>
  <si>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</si>
  <si>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</si>
  <si>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</si>
  <si>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</si>
  <si>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</si>
  <si>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</si>
  <si>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</si>
  <si>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</si>
  <si>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</si>
  <si>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</si>
  <si>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</si>
  <si>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</si>
  <si>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</si>
  <si>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</si>
  <si>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</si>
  <si>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</si>
  <si>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</si>
  <si>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</si>
  <si>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</si>
  <si>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</si>
  <si>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</si>
  <si>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</si>
  <si>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</si>
  <si>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</si>
  <si>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</si>
  <si>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</si>
  <si>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</si>
  <si>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</si>
  <si>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</si>
  <si>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</si>
  <si>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</si>
  <si>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</si>
  <si>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</si>
  <si>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</si>
  <si>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</si>
  <si>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</si>
  <si>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</si>
  <si>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</si>
  <si>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</si>
  <si>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</si>
  <si>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</si>
  <si>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</si>
  <si>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</si>
  <si>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</si>
  <si>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</si>
  <si>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</si>
  <si>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</si>
  <si>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</si>
  <si>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</si>
  <si>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</si>
  <si>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</si>
  <si>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</si>
  <si>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</si>
  <si>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</si>
  <si>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</si>
  <si>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</si>
  <si>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</si>
  <si>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</si>
  <si>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</si>
  <si>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</si>
  <si>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</si>
  <si>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</si>
  <si>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</si>
  <si>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</si>
  <si>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</si>
  <si>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</si>
  <si>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</si>
  <si>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</si>
  <si>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</si>
  <si>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</si>
  <si>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</si>
  <si>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</si>
  <si>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</si>
  <si>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</si>
  <si>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</si>
  <si>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</si>
  <si>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</si>
  <si>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</si>
  <si>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</si>
  <si>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</si>
  <si>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</si>
  <si>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</si>
  <si>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</si>
  <si>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</si>
  <si>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</si>
  <si>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</si>
  <si>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</si>
  <si>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</si>
  <si>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</si>
  <si>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</si>
  <si>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</si>
  <si>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</si>
  <si>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</si>
  <si>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</si>
  <si>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</si>
  <si>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</si>
  <si>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</si>
  <si>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</si>
  <si>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</si>
  <si>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</si>
  <si>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</si>
  <si>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</si>
  <si>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</si>
  <si>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</si>
  <si>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</si>
  <si>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</si>
  <si>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</si>
  <si>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</si>
  <si>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</si>
  <si>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</si>
  <si>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</si>
  <si>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</si>
  <si>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</si>
  <si>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</si>
  <si>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</si>
  <si>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</si>
  <si>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</si>
  <si>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</si>
  <si>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</si>
  <si>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</si>
  <si>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</si>
  <si>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</si>
  <si>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</si>
  <si>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</si>
  <si>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</si>
  <si>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</si>
  <si>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</si>
  <si>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</si>
  <si>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</si>
  <si>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</si>
  <si>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</si>
  <si>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</si>
  <si>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</si>
  <si>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</si>
  <si>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</si>
  <si>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</si>
  <si>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</si>
  <si>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</si>
  <si>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</si>
  <si>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</si>
  <si>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</si>
  <si>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</si>
  <si>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</si>
  <si>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</si>
  <si>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</si>
  <si>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</si>
  <si>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</si>
  <si>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</si>
  <si>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</si>
  <si>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</si>
  <si>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</si>
  <si>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</si>
  <si>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</si>
  <si>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</si>
  <si>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</si>
  <si>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</si>
  <si>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</si>
  <si>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</si>
  <si>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</si>
  <si>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</si>
  <si>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</si>
  <si>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</si>
  <si>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</si>
  <si>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</si>
  <si>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</si>
  <si>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</si>
  <si>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</si>
  <si>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</si>
  <si>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</si>
  <si>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</si>
  <si>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</si>
  <si>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</si>
  <si>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</si>
  <si>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</si>
  <si>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</si>
  <si>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</si>
  <si>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</si>
  <si>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</si>
  <si>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</si>
  <si>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</si>
  <si>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</si>
  <si>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</si>
  <si>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</si>
  <si>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</si>
  <si>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</si>
  <si>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</si>
  <si>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</si>
  <si>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</si>
  <si>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</si>
  <si>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</si>
  <si>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</si>
  <si>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</si>
  <si>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</si>
  <si>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</si>
  <si>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</si>
  <si>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</si>
  <si>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</si>
  <si>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</si>
  <si>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</si>
  <si>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</si>
  <si>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</si>
  <si>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</si>
  <si>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</si>
  <si>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</si>
  <si>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</si>
  <si>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</si>
  <si>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</si>
  <si>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</si>
  <si>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</si>
  <si>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</si>
  <si>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</si>
  <si>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</si>
  <si>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</si>
  <si>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</si>
  <si>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</si>
  <si>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</si>
  <si>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</si>
  <si>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</si>
  <si>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</si>
  <si>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</si>
  <si>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</si>
  <si>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</si>
  <si>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</si>
  <si>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</si>
  <si>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</si>
  <si>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</si>
  <si>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</si>
  <si>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</si>
  <si>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</si>
  <si>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</si>
  <si>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</si>
  <si>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</si>
  <si>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</si>
  <si>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</si>
  <si>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</si>
  <si>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</si>
  <si>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</si>
  <si>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</si>
  <si>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</si>
  <si>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</si>
  <si>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</si>
  <si>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</si>
  <si>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</si>
  <si>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</si>
  <si>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</si>
  <si>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</si>
  <si>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</si>
  <si>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</si>
  <si>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</si>
  <si>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</si>
  <si>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</si>
  <si>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</si>
  <si>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</si>
  <si>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</si>
  <si>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</si>
  <si>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</si>
  <si>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</si>
  <si>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</si>
  <si>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</si>
  <si>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</si>
  <si>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</si>
  <si>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</si>
  <si>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</si>
  <si>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</si>
  <si>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</si>
  <si>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</si>
  <si>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</si>
  <si>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</si>
  <si>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</si>
  <si>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</si>
  <si>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</si>
  <si>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</si>
  <si>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</si>
  <si>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</si>
  <si>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</si>
  <si>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</si>
  <si>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</si>
  <si>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</si>
  <si>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</si>
  <si>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</si>
  <si>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</si>
  <si>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</si>
  <si>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</si>
  <si>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</si>
  <si>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</si>
  <si>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</si>
  <si>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</si>
  <si>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</si>
  <si>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</si>
  <si>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</si>
  <si>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</si>
  <si>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</si>
  <si>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</si>
  <si>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</si>
  <si>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</si>
  <si>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</si>
  <si>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</si>
  <si>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</si>
  <si>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</si>
  <si>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</si>
  <si>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</si>
  <si>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</si>
  <si>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</si>
  <si>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</si>
  <si>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</si>
  <si>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</si>
  <si>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</si>
  <si>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</si>
  <si>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</si>
  <si>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</si>
  <si>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</si>
  <si>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</si>
  <si>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</si>
  <si>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</si>
  <si>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</si>
  <si>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</si>
  <si>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</si>
  <si>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</si>
  <si>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</si>
  <si>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</si>
  <si>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</si>
  <si>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</si>
  <si>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</si>
  <si>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</si>
  <si>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</si>
  <si>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</si>
  <si>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</si>
  <si>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</si>
  <si>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</si>
  <si>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</si>
  <si>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</si>
  <si>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</si>
  <si>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</si>
  <si>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</si>
  <si>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</si>
  <si>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</si>
  <si>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</si>
  <si>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</si>
  <si>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</si>
  <si>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</si>
  <si>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</si>
  <si>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</si>
  <si>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</si>
  <si>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</si>
  <si>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</si>
  <si>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</si>
  <si>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</si>
  <si>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</si>
  <si>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</si>
  <si>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</si>
  <si>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</si>
  <si>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</si>
  <si>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</si>
  <si>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</si>
  <si>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</si>
  <si>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</si>
  <si>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</si>
  <si>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</si>
  <si>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</si>
  <si>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</si>
  <si>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</si>
  <si>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</si>
  <si>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</si>
  <si>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</si>
  <si>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</si>
  <si>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</si>
  <si>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</si>
  <si>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</si>
  <si>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</si>
  <si>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</si>
  <si>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</si>
  <si>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</si>
  <si>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</si>
  <si>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</si>
  <si>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</si>
  <si>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</si>
  <si>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</si>
  <si>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</si>
  <si>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</si>
  <si>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</si>
  <si>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</si>
  <si>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</si>
  <si>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</si>
  <si>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</si>
  <si>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</si>
  <si>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</si>
  <si>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</si>
  <si>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</si>
  <si>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</si>
  <si>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</si>
  <si>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</si>
  <si>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</si>
  <si>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</si>
  <si>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</si>
  <si>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</si>
  <si>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</si>
  <si>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</si>
  <si>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</si>
  <si>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</si>
  <si>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</si>
  <si>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</si>
  <si>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</si>
  <si>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</si>
  <si>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</si>
  <si>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</si>
  <si>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</si>
  <si>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</si>
  <si>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</si>
  <si>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</si>
  <si>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</si>
  <si>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</si>
  <si>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</si>
  <si>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</si>
  <si>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</si>
  <si>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</si>
  <si>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</si>
  <si>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</si>
  <si>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</si>
  <si>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</si>
  <si>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</si>
  <si>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</si>
  <si>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</si>
  <si>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</si>
  <si>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</si>
  <si>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</si>
  <si>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</si>
  <si>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</si>
  <si>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</si>
  <si>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</si>
  <si>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</si>
  <si>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</si>
  <si>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</si>
  <si>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</si>
  <si>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</si>
  <si>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</si>
  <si>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</si>
  <si>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</si>
  <si>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</si>
  <si>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</si>
  <si>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</si>
  <si>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</si>
  <si>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</si>
  <si>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</si>
  <si>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</si>
  <si>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</si>
  <si>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</si>
  <si>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</si>
  <si>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</si>
  <si>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</si>
  <si>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</si>
  <si>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</si>
  <si>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</si>
  <si>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</si>
  <si>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</si>
  <si>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</si>
  <si>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</si>
  <si>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</si>
  <si>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</si>
  <si>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</si>
  <si>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</si>
  <si>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</si>
  <si>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</si>
  <si>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</si>
  <si>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</si>
  <si>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</si>
  <si>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</si>
  <si>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</si>
  <si>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</si>
  <si>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</si>
  <si>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</si>
  <si>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</si>
  <si>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</si>
  <si>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</si>
  <si>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</si>
  <si>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</si>
  <si>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</si>
  <si>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</si>
  <si>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</si>
  <si>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</si>
  <si>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</si>
  <si>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</si>
  <si>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</si>
  <si>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</si>
  <si>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</si>
  <si>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</si>
  <si>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</si>
  <si>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</si>
  <si>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</si>
  <si>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</si>
  <si>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</si>
  <si>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</si>
  <si>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</si>
  <si>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</si>
  <si>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</si>
  <si>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</si>
  <si>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</si>
  <si>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</si>
  <si>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</si>
  <si>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</si>
  <si>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</si>
  <si>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</si>
  <si>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</si>
  <si>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</si>
  <si>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</si>
  <si>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</si>
  <si>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</si>
  <si>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</si>
  <si>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</si>
  <si>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</si>
  <si>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</si>
  <si>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</si>
  <si>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</si>
  <si>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</si>
  <si>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</si>
  <si>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</si>
  <si>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</si>
  <si>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</si>
  <si>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</si>
  <si>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</si>
  <si>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</si>
  <si>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</si>
  <si>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</si>
  <si>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</si>
  <si>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</si>
  <si>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</si>
  <si>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</si>
  <si>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</si>
  <si>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</si>
  <si>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</si>
  <si>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</si>
  <si>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</si>
  <si>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</si>
  <si>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</si>
  <si>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</si>
  <si>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</si>
  <si>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</si>
  <si>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</si>
  <si>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</si>
  <si>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</si>
  <si>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</si>
  <si>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</si>
  <si>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</si>
  <si>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</si>
  <si>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</si>
  <si>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</si>
  <si>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</si>
  <si>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</si>
  <si>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</si>
  <si>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</si>
  <si>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</si>
  <si>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</si>
  <si>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</si>
  <si>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</si>
  <si>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</si>
  <si>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</si>
  <si>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</si>
  <si>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</si>
  <si>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</si>
  <si>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</si>
  <si>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</si>
  <si>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</si>
  <si>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</si>
  <si>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</si>
  <si>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</si>
  <si>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</si>
  <si>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</si>
  <si>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</si>
  <si>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</si>
  <si>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</si>
  <si>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</si>
  <si>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</si>
  <si>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</si>
  <si>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</si>
  <si>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</si>
  <si>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</si>
  <si>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</si>
  <si>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</si>
  <si>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</si>
  <si>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</si>
  <si>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</si>
  <si>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</si>
  <si>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</si>
  <si>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</si>
  <si>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</si>
  <si>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</si>
  <si>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</si>
  <si>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</si>
  <si>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</si>
  <si>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</si>
  <si>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</si>
  <si>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</si>
  <si>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</si>
  <si>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</si>
  <si>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</si>
  <si>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</si>
  <si>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</si>
  <si>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</si>
  <si>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</si>
  <si>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</si>
  <si>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</si>
  <si>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</si>
  <si>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</si>
  <si>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</si>
  <si>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</si>
  <si>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</si>
  <si>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</si>
  <si>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</si>
  <si>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</si>
  <si>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</si>
  <si>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</si>
  <si>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</si>
  <si>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</si>
  <si>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</si>
  <si>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</si>
  <si>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</si>
  <si>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</si>
  <si>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</si>
  <si>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</si>
  <si>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</si>
  <si>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</si>
  <si>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</si>
  <si>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</si>
  <si>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</si>
  <si>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</si>
  <si>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</si>
  <si>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</si>
  <si>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</si>
  <si>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</si>
  <si>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</si>
  <si>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</si>
  <si>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</si>
  <si>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</si>
  <si>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</si>
  <si>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</si>
  <si>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</si>
  <si>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</si>
  <si>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</si>
  <si>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</si>
  <si>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</si>
  <si>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</si>
  <si>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</si>
  <si>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</si>
  <si>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</si>
  <si>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</si>
  <si>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</si>
  <si>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</si>
  <si>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</si>
  <si>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</si>
  <si>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</si>
  <si>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</si>
  <si>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</si>
  <si>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</si>
  <si>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</si>
  <si>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</si>
  <si>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</si>
  <si>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</si>
  <si>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</si>
  <si>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</si>
  <si>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</si>
  <si>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</si>
  <si>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</si>
  <si>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</si>
  <si>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</si>
  <si>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</si>
  <si>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</si>
  <si>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</si>
  <si>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</si>
  <si>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</si>
  <si>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</si>
  <si>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</si>
  <si>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</si>
  <si>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</si>
  <si>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</si>
  <si>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</si>
  <si>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</si>
  <si>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</si>
  <si>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</si>
  <si>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</si>
  <si>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</si>
  <si>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</si>
  <si>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</si>
  <si>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</si>
  <si>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</si>
  <si>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</si>
  <si>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</si>
  <si>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</si>
  <si>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</si>
  <si>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</si>
  <si>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</si>
  <si>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</si>
  <si>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</si>
  <si>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</si>
  <si>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</si>
  <si>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</si>
  <si>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</si>
  <si>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</si>
  <si>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</si>
  <si>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</si>
  <si>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</si>
  <si>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</si>
  <si>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</si>
  <si>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</si>
  <si>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</si>
  <si>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</si>
  <si>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</si>
  <si>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</si>
  <si>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</si>
  <si>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</si>
  <si>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</si>
  <si>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</si>
  <si>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</si>
  <si>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</si>
  <si>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</si>
  <si>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</si>
  <si>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</si>
  <si>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</si>
  <si>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</si>
  <si>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</si>
  <si>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</si>
  <si>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</si>
  <si>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</si>
  <si>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</si>
  <si>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</si>
  <si>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</si>
  <si>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</si>
  <si>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</si>
  <si>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</si>
  <si>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</si>
  <si>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</si>
  <si>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</si>
  <si>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</si>
  <si>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</si>
  <si>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</si>
  <si>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</si>
  <si>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</si>
  <si>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</si>
  <si>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</si>
  <si>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</si>
  <si>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</si>
  <si>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</si>
  <si>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</si>
  <si>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</si>
  <si>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</si>
  <si>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</si>
  <si>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</si>
  <si>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</si>
  <si>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</si>
  <si>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</si>
  <si>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</si>
  <si>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</si>
  <si>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</si>
  <si>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</si>
  <si>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</si>
  <si>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</si>
  <si>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</si>
  <si>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</si>
  <si>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</si>
  <si>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</si>
  <si>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</si>
  <si>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</si>
  <si>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</si>
  <si>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</si>
  <si>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</si>
  <si>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</si>
  <si>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</si>
  <si>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</si>
  <si>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</si>
  <si>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</si>
  <si>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</si>
  <si>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</si>
  <si>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</si>
  <si>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</si>
  <si>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</si>
  <si>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</si>
  <si>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</si>
  <si>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</si>
  <si>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</si>
  <si>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</si>
  <si>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</si>
  <si>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</si>
  <si>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</si>
  <si>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</si>
  <si>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</si>
  <si>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</si>
  <si>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</si>
  <si>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</si>
  <si>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</si>
  <si>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</si>
  <si>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</si>
  <si>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</si>
  <si>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</si>
  <si>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</si>
  <si>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</si>
  <si>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</si>
  <si>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</si>
  <si>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</si>
  <si>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</si>
  <si>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</si>
  <si>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</si>
  <si>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</si>
  <si>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</si>
  <si>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</si>
  <si>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</si>
  <si>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</si>
  <si>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</si>
  <si>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</si>
  <si>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</si>
  <si>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</si>
  <si>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</si>
  <si>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</si>
  <si>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</si>
  <si>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</si>
  <si>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</si>
  <si>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</si>
  <si>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</si>
  <si>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</si>
  <si>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</si>
  <si>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</si>
  <si>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</si>
  <si>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</si>
  <si>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</si>
  <si>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</si>
  <si>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</si>
  <si>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</si>
  <si>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</si>
  <si>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</si>
  <si>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</si>
  <si>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</si>
  <si>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</si>
  <si>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</si>
  <si>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</si>
  <si>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</si>
  <si>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</si>
  <si>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</si>
  <si>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</si>
  <si>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</si>
  <si>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</si>
  <si>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</si>
  <si>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</si>
  <si>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</si>
  <si>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</si>
  <si>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</si>
  <si>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</si>
  <si>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</si>
  <si>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</si>
  <si>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</si>
  <si>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</si>
  <si>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</si>
  <si>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</si>
  <si>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</si>
  <si>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</si>
  <si>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</si>
  <si>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</si>
  <si>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</si>
  <si>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</si>
  <si>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</si>
  <si>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</si>
  <si>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</si>
  <si>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</si>
  <si>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</si>
  <si>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</si>
  <si>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</si>
  <si>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</si>
  <si>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</si>
  <si>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</si>
  <si>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</si>
  <si>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</si>
  <si>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</si>
  <si>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</si>
  <si>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</si>
  <si>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</si>
  <si>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</si>
  <si>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</si>
  <si>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</si>
  <si>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</si>
  <si>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</si>
  <si>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</si>
  <si>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</si>
  <si>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</si>
  <si>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</si>
  <si>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</si>
  <si>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</si>
  <si>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</si>
  <si>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</si>
  <si>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</si>
  <si>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</si>
  <si>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</si>
  <si>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</si>
  <si>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</si>
  <si>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</si>
  <si>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</si>
  <si>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</si>
  <si>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</si>
  <si>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</si>
  <si>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</si>
  <si>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</si>
  <si>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</si>
  <si>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</si>
  <si>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</si>
  <si>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</si>
  <si>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</si>
  <si>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</si>
  <si>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</si>
  <si>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</si>
  <si>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</si>
  <si>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</si>
  <si>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</si>
  <si>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</si>
  <si>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</si>
  <si>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</si>
  <si>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</si>
  <si>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</si>
  <si>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</si>
  <si>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</si>
  <si>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</si>
  <si>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</si>
  <si>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</si>
  <si>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</si>
  <si>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</si>
  <si>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</si>
  <si>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</si>
  <si>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</si>
  <si>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</si>
  <si>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</si>
  <si>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</si>
  <si>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</si>
  <si>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</si>
  <si>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</si>
  <si>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</si>
  <si>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</si>
  <si>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</si>
  <si>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</si>
  <si>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</si>
  <si>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</si>
  <si>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</si>
  <si>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</si>
  <si>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</si>
  <si>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</si>
  <si>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</si>
  <si>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</si>
  <si>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</si>
  <si>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</si>
  <si>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</si>
  <si>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</si>
  <si>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</si>
  <si>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</si>
  <si>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</si>
  <si>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</si>
  <si>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</si>
  <si>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</si>
  <si>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</si>
  <si>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</si>
  <si>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</si>
  <si>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</si>
  <si>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</si>
  <si>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</si>
  <si>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</si>
  <si>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</si>
  <si>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</si>
  <si>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</si>
  <si>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</si>
  <si>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</si>
  <si>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</si>
  <si>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</si>
  <si>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</si>
  <si>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</si>
  <si>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</si>
  <si>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</si>
  <si>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</si>
  <si>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</si>
  <si>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</si>
  <si>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</si>
  <si>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</si>
  <si>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</si>
  <si>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</si>
  <si>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</si>
  <si>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</si>
  <si>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</si>
  <si>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</si>
  <si>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</si>
  <si>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</si>
  <si>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</si>
  <si>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</si>
  <si>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</si>
  <si>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</si>
  <si>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</si>
  <si>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</si>
  <si>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</si>
  <si>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</si>
  <si>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</si>
  <si>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</si>
  <si>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</si>
  <si>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</si>
  <si>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</si>
  <si>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</si>
  <si>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</si>
  <si>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</si>
  <si>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</si>
  <si>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</si>
  <si>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</si>
  <si>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</si>
  <si>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</si>
  <si>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</si>
  <si>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</si>
  <si>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</si>
  <si>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</si>
  <si>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</si>
  <si>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</si>
  <si>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</si>
  <si>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</si>
  <si>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</si>
  <si>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</si>
  <si>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</si>
  <si>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</si>
  <si>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</si>
  <si>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</si>
  <si>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</si>
  <si>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</si>
  <si>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</si>
  <si>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</si>
  <si>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</si>
  <si>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</si>
  <si>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</si>
  <si>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</si>
  <si>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</si>
  <si>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</si>
  <si>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</si>
  <si>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</si>
  <si>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</si>
  <si>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</si>
  <si>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</si>
  <si>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</si>
  <si>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</si>
  <si>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</si>
  <si>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</si>
  <si>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</si>
  <si>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</si>
  <si>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</si>
  <si>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</si>
  <si>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</si>
  <si>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</si>
  <si>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</si>
  <si>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</si>
  <si>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</si>
  <si>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</si>
  <si>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</si>
  <si>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</si>
  <si>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</si>
  <si>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</si>
  <si>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</si>
  <si>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</si>
  <si>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</si>
  <si>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</si>
  <si>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</si>
  <si>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</si>
  <si>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</si>
  <si>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</si>
  <si>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</si>
  <si>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</si>
  <si>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</si>
  <si>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</si>
  <si>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</si>
  <si>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</si>
  <si>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</si>
  <si>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</si>
  <si>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</si>
  <si>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</si>
  <si>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</si>
  <si>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</si>
  <si>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</si>
  <si>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</si>
  <si>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</si>
  <si>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</si>
  <si>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</si>
  <si>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</si>
  <si>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</si>
  <si>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</si>
  <si>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</si>
  <si>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</si>
  <si>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</si>
  <si>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</si>
  <si>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</si>
  <si>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</si>
  <si>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</si>
  <si>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</si>
  <si>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</si>
  <si>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</si>
  <si>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</si>
  <si>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</si>
  <si>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</si>
  <si>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</si>
  <si>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</si>
  <si>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</si>
  <si>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</si>
  <si>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</si>
  <si>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</si>
  <si>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</si>
  <si>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</si>
  <si>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</si>
  <si>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</si>
  <si>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</si>
  <si>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</si>
  <si>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</si>
  <si>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</si>
  <si>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</si>
  <si>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</si>
  <si>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</si>
  <si>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</si>
  <si>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</si>
  <si>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</si>
  <si>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</si>
  <si>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</si>
  <si>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</si>
  <si>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</si>
  <si>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</si>
  <si>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</si>
  <si>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</si>
  <si>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</si>
  <si>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</si>
  <si>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</si>
  <si>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</si>
  <si>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</si>
  <si>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</si>
  <si>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</si>
  <si>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</si>
  <si>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</si>
  <si>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</si>
  <si>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</si>
  <si>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</si>
  <si>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</si>
  <si>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</si>
  <si>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</si>
  <si>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</si>
  <si>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</si>
  <si>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</si>
  <si>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</si>
  <si>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</si>
  <si>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</si>
  <si>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</si>
  <si>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</si>
  <si>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</si>
  <si>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</si>
  <si>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</si>
  <si>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</si>
  <si>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</si>
  <si>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</si>
  <si>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</si>
  <si>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</si>
  <si>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</si>
  <si>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</si>
  <si>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</si>
  <si>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</si>
  <si>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</si>
  <si>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</si>
  <si>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</si>
  <si>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</si>
  <si>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</si>
  <si>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</si>
  <si>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</si>
  <si>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</si>
  <si>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</si>
  <si>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</si>
  <si>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</si>
  <si>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</si>
  <si>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</si>
  <si>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</si>
  <si>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</si>
  <si>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</si>
  <si>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</si>
  <si>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</si>
  <si>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</si>
  <si>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</si>
  <si>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</si>
  <si>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</si>
  <si>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</si>
  <si>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</si>
  <si>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</si>
  <si>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</si>
  <si>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</si>
  <si>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</si>
  <si>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</si>
  <si>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</si>
  <si>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</si>
  <si>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</si>
  <si>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</si>
  <si>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</si>
  <si>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</si>
  <si>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</si>
  <si>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</si>
  <si>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</si>
  <si>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</si>
  <si>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</si>
  <si>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</si>
  <si>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</si>
  <si>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</si>
  <si>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</si>
  <si>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</si>
  <si>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</si>
  <si>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</si>
  <si>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</si>
  <si>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</si>
  <si>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</si>
  <si>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</si>
  <si>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</si>
  <si>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</si>
  <si>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</si>
  <si>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</si>
  <si>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</si>
  <si>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</si>
  <si>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</si>
  <si>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</si>
  <si>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</si>
  <si>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</si>
  <si>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</si>
  <si>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</si>
  <si>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</si>
  <si>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</si>
  <si>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</si>
  <si>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</si>
  <si>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</si>
  <si>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</si>
  <si>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</si>
  <si>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</si>
  <si>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</si>
  <si>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</si>
  <si>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</si>
  <si>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</si>
  <si>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</si>
  <si>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</si>
  <si>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</si>
  <si>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</si>
  <si>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</si>
  <si>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</si>
  <si>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</si>
  <si>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</si>
  <si>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</si>
  <si>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</si>
  <si>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</si>
  <si>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</si>
  <si>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</si>
  <si>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</si>
  <si>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</si>
  <si>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</si>
  <si>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</si>
  <si>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</si>
  <si>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</si>
  <si>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</si>
  <si>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</si>
  <si>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</si>
  <si>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</si>
  <si>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</si>
  <si>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</si>
  <si>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</si>
  <si>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</si>
  <si>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</si>
  <si>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</si>
  <si>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</si>
  <si>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</si>
  <si>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</si>
  <si>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</si>
  <si>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</si>
  <si>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</si>
  <si>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</si>
  <si>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</si>
  <si>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</si>
  <si>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</si>
  <si>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</si>
  <si>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</si>
  <si>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</si>
  <si>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</si>
  <si>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</si>
  <si>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</si>
  <si>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</si>
  <si>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</si>
  <si>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</si>
  <si>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</si>
  <si>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</si>
  <si>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</si>
  <si>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</si>
  <si>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</si>
  <si>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</si>
  <si>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</si>
  <si>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</si>
  <si>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</si>
  <si>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</si>
  <si>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</si>
  <si>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</si>
  <si>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</si>
  <si>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</si>
  <si>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</si>
  <si>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</si>
  <si>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</si>
  <si>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</si>
  <si>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</si>
  <si>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</si>
  <si>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</si>
  <si>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</si>
  <si>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</si>
  <si>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</si>
  <si>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</si>
  <si>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</si>
  <si>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</si>
  <si>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</si>
  <si>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</si>
  <si>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</si>
  <si>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</si>
  <si>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</si>
  <si>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</si>
  <si>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</si>
  <si>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</si>
  <si>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</si>
  <si>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</si>
  <si>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</si>
  <si>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</si>
  <si>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</si>
  <si>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</si>
  <si>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</si>
  <si>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</si>
  <si>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</si>
  <si>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</si>
  <si>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</si>
  <si>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</si>
  <si>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</si>
  <si>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</si>
  <si>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</si>
  <si>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</si>
  <si>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</si>
  <si>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</si>
  <si>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</si>
  <si>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</si>
  <si>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</si>
  <si>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</si>
  <si>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</si>
  <si>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</si>
  <si>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</si>
  <si>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</si>
  <si>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</si>
  <si>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</si>
  <si>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</si>
  <si>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</si>
  <si>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</si>
  <si>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</si>
  <si>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</si>
  <si>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</si>
  <si>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</si>
  <si>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</si>
  <si>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</si>
  <si>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</si>
  <si>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</si>
  <si>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</si>
  <si>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</si>
  <si>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</si>
  <si>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</si>
  <si>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</si>
  <si>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</si>
  <si>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</si>
  <si>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</si>
  <si>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</si>
  <si>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</si>
  <si>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</si>
  <si>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</si>
  <si>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</si>
  <si>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</si>
  <si>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</si>
  <si>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</si>
  <si>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</si>
  <si>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</si>
  <si>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</si>
  <si>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</si>
  <si>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</si>
  <si>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</si>
  <si>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</si>
  <si>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</si>
  <si>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</si>
  <si>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</si>
  <si>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</si>
  <si>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</si>
  <si>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</si>
  <si>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</si>
  <si>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</si>
  <si>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</si>
  <si>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</si>
  <si>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</si>
  <si>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</si>
  <si>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</si>
  <si>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</si>
  <si>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</si>
  <si>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</si>
  <si>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</si>
  <si>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</si>
  <si>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</si>
  <si>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</si>
  <si>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</si>
  <si>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</si>
  <si>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</si>
  <si>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</si>
  <si>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</si>
  <si>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</si>
  <si>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</si>
  <si>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</si>
  <si>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</si>
  <si>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</si>
  <si>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</si>
  <si>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</si>
  <si>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</si>
  <si>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</si>
  <si>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</si>
  <si>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</si>
  <si>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</si>
  <si>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</si>
  <si>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</si>
  <si>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</si>
  <si>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</si>
  <si>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</si>
  <si>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</si>
  <si>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</si>
  <si>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</si>
  <si>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</si>
  <si>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</si>
  <si>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</si>
  <si>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</si>
  <si>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</si>
  <si>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</si>
  <si>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</si>
  <si>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</si>
  <si>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</si>
  <si>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</si>
  <si>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</si>
  <si>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</si>
  <si>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</si>
  <si>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</si>
  <si>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</si>
  <si>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</si>
  <si>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</si>
  <si>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</si>
  <si>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</si>
  <si>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</si>
  <si>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</si>
  <si>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</si>
  <si>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</si>
  <si>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</si>
  <si>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</si>
  <si>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</si>
  <si>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</si>
  <si>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</si>
  <si>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</si>
  <si>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</si>
  <si>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</si>
  <si>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</si>
  <si>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</si>
  <si>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</si>
  <si>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</si>
  <si>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</si>
  <si>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</si>
  <si>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</si>
  <si>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</si>
  <si>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</si>
  <si>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</si>
  <si>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</si>
  <si>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</si>
  <si>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</si>
  <si>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</si>
  <si>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</si>
  <si>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</si>
  <si>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</si>
  <si>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</si>
  <si>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</si>
  <si>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</si>
  <si>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</si>
  <si>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</si>
  <si>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</si>
  <si>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</si>
  <si>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</si>
  <si>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</si>
  <si>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</si>
  <si>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</si>
  <si>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</si>
  <si>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</si>
  <si>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</si>
  <si>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</si>
  <si>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</si>
  <si>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</si>
  <si>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</si>
  <si>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</si>
  <si>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</si>
  <si>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</si>
  <si>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</si>
  <si>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</si>
  <si>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</si>
  <si>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</si>
  <si>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</si>
  <si>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</si>
  <si>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</si>
  <si>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</si>
  <si>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</si>
  <si>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</si>
  <si>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</si>
  <si>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</si>
  <si>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</si>
  <si>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</si>
  <si>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</si>
  <si>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</si>
  <si>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</si>
  <si>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</si>
  <si>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</si>
  <si>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</si>
  <si>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</si>
  <si>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</si>
  <si>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</si>
  <si>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</si>
  <si>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</si>
  <si>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</si>
  <si>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</si>
  <si>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</si>
  <si>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</si>
  <si>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</si>
  <si>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</si>
  <si>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</si>
  <si>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</si>
  <si>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</si>
  <si>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</si>
  <si>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</si>
  <si>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</si>
  <si>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</si>
  <si>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</si>
  <si>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</si>
  <si>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</si>
  <si>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</si>
  <si>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</si>
  <si>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</si>
  <si>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</si>
  <si>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</si>
  <si>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</si>
  <si>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</si>
  <si>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</si>
  <si>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</si>
  <si>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</si>
  <si>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</si>
  <si>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</si>
  <si>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</si>
  <si>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</si>
  <si>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</si>
  <si>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</si>
  <si>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</si>
  <si>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</si>
  <si>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</si>
  <si>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</si>
  <si>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</si>
  <si>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</si>
  <si>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</si>
  <si>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</si>
  <si>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</si>
  <si>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</si>
  <si>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</si>
  <si>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</si>
  <si>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</si>
  <si>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</si>
  <si>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</si>
  <si>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</si>
  <si>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</si>
  <si>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</si>
  <si>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</si>
  <si>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</si>
  <si>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</si>
  <si>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</si>
  <si>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</si>
  <si>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</si>
  <si>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</si>
  <si>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</si>
  <si>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</si>
  <si>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</si>
  <si>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</si>
  <si>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</si>
  <si>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</si>
  <si>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</si>
  <si>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</si>
  <si>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</si>
  <si>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</si>
  <si>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</si>
  <si>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</si>
  <si>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</si>
  <si>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</si>
  <si>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</si>
  <si>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</si>
  <si>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</si>
  <si>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</si>
  <si>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</si>
  <si>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</si>
  <si>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</si>
  <si>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</si>
  <si>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</si>
  <si>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</si>
  <si>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</si>
  <si>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</si>
  <si>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</si>
  <si>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</si>
  <si>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</si>
  <si>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</si>
  <si>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</si>
  <si>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</si>
  <si>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</si>
  <si>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</si>
  <si>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</si>
  <si>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</si>
  <si>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</si>
  <si>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</si>
  <si>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</si>
  <si>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</si>
  <si>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</si>
  <si>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</si>
  <si>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</si>
  <si>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</si>
  <si>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</si>
  <si>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</si>
  <si>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</si>
  <si>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</si>
  <si>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</si>
  <si>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</si>
  <si>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</si>
  <si>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</si>
  <si>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</si>
  <si>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</si>
  <si>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</si>
  <si>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</si>
  <si>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</si>
  <si>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</si>
  <si>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</si>
  <si>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</si>
  <si>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</si>
  <si>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</si>
  <si>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</si>
  <si>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</si>
  <si>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</si>
  <si>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</si>
  <si>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</si>
  <si>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</si>
  <si>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</si>
  <si>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</si>
  <si>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</si>
  <si>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</si>
  <si>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</si>
  <si>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</si>
  <si>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</si>
  <si>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</si>
  <si>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</si>
  <si>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</si>
  <si>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</si>
  <si>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</si>
  <si>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</si>
  <si>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</si>
  <si>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</si>
  <si>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</si>
  <si>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</si>
  <si>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</si>
  <si>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</si>
  <si>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</si>
  <si>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</si>
  <si>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</si>
  <si>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</si>
  <si>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</si>
  <si>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</si>
  <si>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</si>
  <si>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</si>
  <si>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</si>
  <si>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</si>
  <si>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</si>
  <si>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</si>
  <si>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</si>
  <si>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</si>
  <si>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</si>
  <si>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</si>
  <si>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</si>
  <si>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</si>
  <si>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</si>
  <si>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</si>
  <si>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</si>
  <si>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</si>
  <si>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</si>
  <si>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</si>
  <si>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</si>
  <si>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</si>
  <si>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</si>
  <si>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</si>
  <si>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</si>
  <si>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</si>
  <si>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</si>
  <si>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</si>
  <si>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</si>
  <si>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</si>
  <si>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</si>
  <si>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</si>
  <si>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</si>
  <si>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</si>
  <si>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</si>
  <si>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</si>
  <si>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</si>
  <si>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</si>
  <si>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</si>
  <si>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</si>
  <si>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</si>
  <si>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</si>
  <si>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</si>
  <si>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</si>
  <si>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</si>
  <si>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</si>
  <si>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</si>
  <si>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</si>
  <si>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</si>
  <si>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</si>
  <si>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</si>
  <si>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</si>
  <si>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</si>
  <si>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</si>
  <si>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</si>
  <si>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</si>
  <si>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</si>
  <si>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</si>
  <si>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</si>
  <si>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</si>
  <si>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</si>
  <si>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</si>
  <si>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</si>
  <si>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</si>
  <si>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</si>
  <si>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</si>
  <si>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</si>
  <si>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</si>
  <si>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</si>
  <si>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</si>
  <si>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</si>
  <si>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</si>
  <si>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</si>
  <si>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</si>
  <si>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</si>
  <si>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</si>
  <si>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</si>
  <si>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</si>
  <si>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</si>
  <si>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</si>
  <si>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</si>
  <si>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</si>
  <si>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</si>
  <si>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</si>
  <si>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</si>
  <si>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</si>
  <si>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</si>
  <si>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</si>
  <si>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</si>
  <si>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</si>
  <si>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</si>
  <si>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</si>
  <si>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</si>
  <si>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</si>
  <si>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</si>
  <si>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</si>
  <si>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</si>
  <si>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</si>
  <si>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</si>
  <si>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</si>
  <si>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</si>
  <si>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</si>
  <si>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</si>
  <si>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</si>
  <si>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</si>
  <si>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</si>
  <si>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</si>
  <si>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</si>
  <si>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</si>
  <si>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</si>
  <si>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</si>
  <si>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</si>
  <si>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</si>
  <si>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</si>
  <si>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</si>
  <si>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</si>
  <si>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</si>
  <si>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</si>
  <si>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</si>
  <si>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</si>
  <si>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</si>
  <si>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</si>
  <si>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</si>
  <si>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</si>
  <si>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</si>
  <si>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</si>
  <si>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</si>
  <si>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</si>
  <si>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</si>
  <si>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</si>
  <si>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</si>
  <si>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</si>
  <si>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</si>
  <si>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</si>
  <si>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</si>
  <si>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</si>
  <si>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</si>
  <si>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</si>
  <si>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</si>
  <si>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</si>
  <si>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</si>
  <si>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</si>
  <si>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</si>
  <si>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</si>
  <si>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</si>
  <si>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</si>
  <si>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</si>
  <si>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</si>
  <si>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</si>
  <si>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</si>
  <si>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</si>
  <si>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</si>
  <si>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</si>
  <si>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</si>
  <si>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</si>
  <si>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</si>
  <si>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</si>
  <si>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</si>
  <si>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</si>
  <si>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</si>
  <si>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</si>
  <si>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</si>
  <si>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</si>
  <si>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</si>
  <si>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</si>
  <si>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</si>
  <si>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</si>
  <si>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</si>
  <si>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</si>
  <si>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</si>
  <si>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</si>
  <si>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</si>
  <si>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</si>
  <si>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</si>
  <si>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</si>
  <si>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</si>
  <si>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</si>
  <si>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</si>
  <si>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</si>
  <si>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</si>
  <si>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</si>
  <si>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</si>
  <si>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</si>
  <si>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</si>
  <si>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</si>
  <si>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</si>
  <si>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</si>
  <si>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</si>
  <si>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</si>
  <si>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</si>
  <si>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</si>
  <si>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</si>
  <si>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</si>
  <si>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</si>
  <si>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</si>
  <si>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</si>
  <si>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</si>
  <si>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</si>
  <si>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</si>
  <si>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</si>
  <si>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</si>
  <si>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</si>
  <si>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</si>
  <si>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</si>
  <si>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</si>
  <si>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</si>
  <si>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</si>
  <si>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</si>
  <si>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</si>
  <si>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</si>
  <si>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</si>
  <si>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</si>
  <si>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</si>
  <si>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</si>
  <si>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</si>
  <si>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</si>
  <si>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</si>
  <si>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</si>
  <si>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</si>
  <si>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</si>
  <si>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</si>
  <si>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</si>
  <si>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</si>
  <si>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</si>
  <si>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</si>
  <si>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</si>
  <si>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</si>
  <si>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</si>
  <si>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</si>
  <si>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</si>
  <si>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</si>
  <si>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</si>
  <si>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</si>
  <si>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</si>
  <si>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</si>
  <si>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</si>
  <si>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</si>
  <si>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</si>
  <si>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</si>
  <si>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</si>
  <si>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</si>
  <si>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</si>
  <si>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</si>
  <si>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</si>
  <si>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</si>
  <si>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</si>
  <si>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</si>
  <si>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</si>
  <si>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</si>
  <si>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</si>
  <si>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</si>
  <si>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</si>
  <si>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</si>
  <si>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</si>
  <si>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</si>
  <si>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</si>
  <si>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</si>
  <si>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</si>
  <si>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</si>
  <si>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</si>
  <si>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</si>
  <si>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</si>
  <si>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</si>
  <si>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</si>
  <si>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</si>
  <si>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</si>
  <si>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</si>
  <si>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</si>
  <si>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</si>
  <si>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</si>
  <si>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</si>
  <si>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</si>
  <si>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</si>
  <si>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</si>
  <si>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</si>
  <si>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</si>
  <si>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</si>
  <si>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</si>
  <si>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</si>
  <si>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</si>
  <si>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</si>
  <si>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</si>
  <si>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</si>
  <si>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</si>
  <si>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</si>
  <si>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</si>
  <si>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</si>
  <si>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</si>
  <si>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</si>
  <si>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</si>
  <si>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</si>
  <si>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</si>
  <si>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</si>
  <si>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</si>
  <si>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</si>
  <si>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</si>
  <si>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</si>
  <si>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</si>
  <si>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</si>
  <si>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</si>
  <si>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</si>
  <si>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</si>
  <si>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</si>
  <si>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</si>
  <si>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</si>
  <si>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</si>
  <si>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</si>
  <si>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</si>
  <si>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</si>
  <si>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</si>
  <si>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</si>
  <si>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</si>
  <si>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</si>
  <si>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</si>
  <si>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</si>
  <si>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</si>
  <si>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</si>
  <si>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</si>
  <si>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</si>
  <si>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</si>
  <si>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</si>
  <si>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</si>
  <si>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</si>
  <si>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</si>
  <si>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</si>
  <si>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</si>
  <si>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</si>
  <si>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</si>
  <si>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</si>
  <si>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</si>
  <si>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</si>
  <si>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</si>
  <si>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</si>
  <si>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</si>
  <si>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</si>
  <si>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</si>
  <si>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</si>
  <si>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</si>
  <si>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</si>
  <si>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</si>
  <si>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</si>
  <si>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</si>
  <si>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</si>
  <si>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</si>
  <si>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</si>
  <si>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</si>
  <si>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</si>
  <si>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</si>
  <si>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</si>
  <si>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</si>
  <si>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</si>
  <si>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</si>
  <si>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</si>
  <si>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</si>
  <si>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</si>
  <si>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</si>
  <si>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</si>
  <si>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</si>
  <si>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</si>
  <si>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</si>
  <si>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</si>
  <si>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</si>
  <si>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</si>
  <si>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</si>
  <si>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</si>
  <si>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</si>
  <si>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</si>
  <si>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</si>
  <si>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</si>
  <si>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</si>
  <si>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</si>
  <si>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</si>
  <si>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</si>
  <si>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</si>
  <si>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</si>
  <si>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</si>
  <si>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</si>
  <si>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</si>
  <si>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</si>
  <si>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</si>
  <si>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</si>
  <si>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</si>
  <si>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</si>
  <si>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</si>
  <si>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</si>
  <si>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</si>
  <si>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</si>
  <si>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</si>
  <si>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</si>
  <si>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</si>
  <si>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</si>
  <si>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</si>
  <si>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</si>
  <si>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</si>
  <si>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</si>
  <si>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</si>
  <si>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</si>
  <si>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</si>
  <si>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</si>
  <si>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</si>
  <si>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</si>
  <si>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</si>
  <si>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</si>
  <si>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</si>
  <si>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</si>
  <si>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</si>
  <si>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</si>
  <si>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</si>
  <si>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</si>
  <si>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</si>
  <si>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</si>
  <si>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</si>
  <si>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</si>
  <si>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</si>
  <si>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</si>
  <si>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</si>
  <si>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</si>
  <si>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</si>
  <si>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</si>
  <si>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</si>
  <si>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</si>
  <si>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</si>
  <si>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</si>
  <si>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</si>
  <si>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</si>
  <si>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</si>
  <si>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</si>
  <si>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</si>
  <si>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</si>
  <si>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</si>
  <si>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</si>
  <si>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</si>
  <si>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</si>
  <si>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</si>
  <si>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</si>
  <si>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</si>
  <si>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</si>
  <si>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</si>
  <si>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</si>
  <si>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</si>
  <si>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</si>
  <si>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</si>
  <si>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</si>
  <si>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</si>
  <si>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</si>
  <si>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</si>
  <si>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</si>
  <si>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</si>
  <si>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</si>
  <si>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</si>
  <si>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</si>
  <si>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</si>
  <si>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</si>
  <si>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</si>
  <si>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</si>
  <si>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</si>
  <si>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</si>
  <si>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</si>
  <si>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</si>
  <si>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</si>
  <si>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</si>
  <si>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</si>
  <si>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</si>
  <si>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</si>
  <si>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</si>
  <si>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</si>
  <si>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</si>
  <si>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</si>
  <si>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</si>
  <si>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</si>
  <si>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</si>
  <si>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</si>
  <si>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</si>
  <si>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</si>
  <si>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</si>
  <si>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</si>
  <si>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</si>
  <si>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</si>
  <si>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</si>
  <si>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</si>
  <si>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</si>
  <si>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</si>
  <si>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</si>
  <si>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</si>
  <si>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</si>
  <si>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</si>
  <si>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</si>
  <si>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</si>
  <si>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</si>
  <si>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</si>
  <si>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</si>
  <si>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</si>
  <si>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</si>
  <si>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</si>
  <si>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</si>
  <si>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</si>
  <si>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</si>
  <si>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</si>
  <si>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</si>
  <si>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</si>
  <si>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</si>
  <si>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</si>
  <si>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</si>
  <si>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</si>
  <si>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</si>
  <si>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</si>
  <si>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</si>
  <si>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</si>
  <si>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</si>
  <si>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</si>
  <si>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</si>
  <si>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</si>
  <si>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</si>
  <si>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</si>
  <si>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</si>
  <si>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</si>
  <si>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</si>
  <si>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</si>
  <si>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</si>
  <si>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</si>
  <si>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</si>
  <si>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</si>
  <si>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</si>
  <si>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</si>
  <si>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</si>
  <si>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</si>
  <si>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</si>
  <si>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</si>
  <si>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</si>
  <si>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</si>
  <si>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</si>
  <si>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</si>
  <si>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</si>
  <si>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</si>
  <si>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</si>
  <si>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</si>
  <si>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</si>
  <si>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</si>
  <si>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</si>
  <si>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</si>
  <si>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</si>
  <si>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</si>
  <si>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</si>
  <si>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</si>
  <si>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</si>
  <si>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</si>
  <si>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</si>
  <si>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</si>
  <si>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</si>
  <si>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</si>
  <si>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</si>
  <si>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</si>
  <si>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</si>
  <si>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</si>
  <si>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</si>
  <si>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</si>
  <si>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</si>
  <si>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</si>
  <si>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</si>
  <si>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</si>
  <si>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</si>
  <si>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</si>
  <si>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</si>
  <si>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</si>
  <si>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</si>
  <si>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</si>
  <si>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</si>
  <si>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</si>
  <si>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</si>
  <si>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</si>
  <si>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</si>
  <si>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</si>
  <si>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</si>
  <si>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</si>
  <si>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</si>
  <si>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</si>
  <si>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</si>
  <si>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</si>
  <si>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</si>
  <si>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</si>
  <si>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</si>
  <si>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</si>
  <si>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</si>
  <si>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</si>
  <si>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</si>
  <si>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</si>
  <si>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</si>
  <si>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</si>
  <si>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</si>
  <si>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</si>
  <si>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</si>
  <si>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</si>
  <si>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</si>
  <si>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</si>
  <si>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</si>
  <si>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</si>
  <si>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</si>
  <si>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</si>
  <si>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</si>
  <si>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</si>
  <si>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</si>
  <si>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</si>
  <si>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</si>
  <si>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</si>
  <si>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</si>
  <si>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</si>
  <si>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</si>
  <si>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</si>
  <si>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</si>
  <si>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</si>
  <si>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</si>
  <si>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</si>
  <si>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</si>
  <si>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</si>
  <si>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</si>
  <si>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</si>
  <si>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</si>
  <si>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</si>
  <si>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</si>
  <si>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</si>
  <si>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</si>
  <si>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</si>
  <si>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</si>
  <si>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</si>
  <si>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</si>
  <si>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</si>
  <si>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</si>
  <si>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</si>
  <si>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</si>
  <si>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</si>
  <si>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</si>
  <si>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</si>
  <si>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</si>
  <si>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</si>
  <si>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</si>
  <si>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</si>
  <si>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</si>
  <si>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</si>
  <si>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</si>
  <si>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</si>
  <si>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</si>
  <si>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</si>
  <si>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</si>
  <si>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</si>
  <si>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</si>
  <si>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</si>
  <si>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</si>
  <si>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</si>
  <si>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</si>
  <si>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</si>
  <si>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</si>
  <si>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</si>
  <si>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</si>
  <si>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</si>
  <si>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</si>
  <si>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</si>
  <si>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</si>
  <si>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</si>
  <si>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</si>
  <si>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</si>
  <si>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</si>
  <si>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</si>
  <si>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</si>
  <si>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</si>
  <si>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</si>
  <si>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</si>
  <si>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</si>
  <si>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</si>
  <si>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</si>
  <si>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</si>
  <si>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</si>
  <si>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</si>
  <si>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</si>
  <si>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</si>
  <si>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</si>
  <si>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</si>
  <si>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</si>
  <si>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</si>
  <si>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</si>
  <si>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</si>
  <si>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</si>
  <si>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</si>
  <si>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</si>
  <si>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</si>
  <si>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</si>
  <si>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</si>
  <si>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</si>
  <si>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</si>
  <si>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</si>
  <si>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</si>
  <si>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</si>
  <si>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</si>
  <si>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</si>
  <si>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</si>
  <si>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</si>
  <si>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</si>
  <si>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</si>
  <si>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</si>
  <si>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</si>
  <si>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</si>
  <si>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</si>
  <si>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</si>
  <si>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</si>
  <si>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</si>
  <si>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</si>
  <si>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</si>
  <si>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</si>
  <si>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</si>
  <si>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</si>
  <si>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</si>
  <si>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</si>
  <si>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</si>
  <si>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</si>
  <si>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</si>
  <si>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</si>
  <si>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</si>
  <si>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</si>
  <si>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</si>
  <si>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</si>
  <si>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</si>
  <si>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</si>
  <si>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</si>
  <si>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</si>
  <si>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</si>
  <si>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</si>
  <si>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</si>
  <si>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</si>
  <si>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</si>
  <si>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</si>
  <si>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</si>
  <si>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</si>
  <si>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</si>
  <si>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</si>
  <si>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</si>
  <si>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</si>
  <si>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</si>
  <si>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</si>
  <si>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</si>
  <si>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</si>
  <si>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</si>
  <si>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</si>
  <si>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</si>
  <si>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</si>
  <si>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</si>
  <si>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</si>
  <si>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</si>
  <si>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</si>
  <si>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</si>
  <si>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</si>
  <si>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</si>
  <si>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</si>
  <si>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</si>
  <si>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</si>
  <si>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</si>
  <si>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</si>
  <si>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</si>
  <si>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</si>
  <si>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</si>
  <si>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</si>
  <si>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</si>
  <si>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</si>
  <si>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</si>
  <si>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</si>
  <si>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</si>
  <si>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</si>
  <si>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</si>
  <si>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</si>
  <si>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</si>
  <si>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</si>
  <si>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</si>
  <si>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</si>
  <si>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</si>
  <si>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</si>
  <si>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</si>
  <si>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</si>
  <si>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</si>
  <si>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</si>
  <si>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</si>
  <si>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</si>
  <si>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</si>
  <si>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</si>
  <si>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</si>
  <si>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</si>
  <si>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</si>
  <si>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</si>
  <si>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</si>
  <si>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</si>
  <si>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</si>
  <si>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</si>
  <si>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</si>
  <si>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</si>
  <si>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</si>
  <si>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</si>
  <si>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</si>
  <si>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</si>
  <si>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</si>
  <si>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</si>
  <si>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</si>
  <si>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</si>
  <si>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</si>
  <si>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</si>
  <si>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</si>
  <si>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</si>
  <si>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</si>
  <si>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</si>
  <si>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</si>
  <si>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</si>
  <si>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</si>
  <si>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</si>
  <si>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</si>
  <si>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</si>
  <si>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</si>
  <si>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</si>
  <si>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</si>
  <si>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</si>
  <si>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</si>
  <si>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</si>
  <si>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</si>
  <si>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</si>
  <si>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</si>
  <si>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</si>
  <si>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</si>
  <si>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</si>
  <si>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</si>
  <si>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</si>
  <si>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</si>
  <si>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</si>
  <si>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</si>
  <si>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</si>
  <si>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</si>
  <si>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</si>
  <si>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</si>
  <si>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</si>
  <si>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</si>
  <si>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</si>
  <si>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</si>
  <si>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</si>
  <si>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</si>
  <si>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</si>
  <si>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</si>
  <si>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</si>
  <si>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</si>
  <si>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</si>
  <si>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</si>
  <si>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</si>
  <si>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</si>
  <si>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</si>
  <si>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</si>
  <si>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</si>
  <si>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</si>
  <si>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</si>
  <si>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</si>
  <si>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</si>
  <si>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</si>
  <si>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</si>
  <si>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</si>
  <si>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</si>
  <si>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</si>
  <si>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</si>
  <si>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</si>
  <si>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</si>
  <si>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</si>
  <si>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</si>
  <si>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</si>
  <si>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</si>
  <si>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</si>
  <si>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</si>
  <si>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</si>
  <si>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</si>
  <si>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</si>
  <si>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</si>
  <si>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</si>
  <si>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</si>
  <si>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</si>
  <si>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</si>
  <si>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</si>
  <si>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</si>
  <si>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</si>
  <si>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</si>
  <si>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</si>
  <si>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</si>
  <si>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</si>
  <si>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</si>
  <si>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</si>
  <si>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</si>
  <si>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</si>
  <si>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</si>
  <si>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</si>
  <si>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</si>
  <si>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</si>
  <si>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</si>
  <si>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</si>
  <si>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</si>
  <si>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</si>
  <si>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</si>
  <si>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</si>
  <si>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</si>
  <si>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</si>
  <si>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</si>
  <si>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</si>
  <si>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</si>
  <si>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</si>
  <si>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</si>
  <si>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</si>
  <si>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</si>
  <si>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</si>
  <si>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</si>
  <si>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</si>
  <si>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</si>
  <si>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</si>
  <si>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</si>
  <si>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</si>
  <si>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</si>
  <si>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</si>
  <si>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</si>
  <si>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</si>
  <si>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</si>
  <si>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</si>
  <si>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</si>
  <si>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</si>
  <si>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</si>
  <si>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</si>
  <si>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</si>
  <si>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</si>
  <si>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</si>
  <si>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</si>
  <si>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</si>
  <si>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</si>
  <si>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</si>
  <si>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</si>
  <si>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</si>
  <si>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</si>
  <si>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</si>
  <si>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</si>
  <si>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</si>
  <si>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</si>
  <si>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</si>
  <si>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</si>
  <si>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</si>
  <si>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</si>
  <si>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</si>
  <si>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</si>
  <si>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</si>
  <si>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</si>
  <si>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</si>
  <si>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</si>
  <si>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</si>
  <si>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</si>
  <si>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</si>
  <si>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</si>
  <si>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</si>
  <si>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</si>
  <si>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</si>
  <si>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</si>
  <si>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</si>
  <si>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</si>
  <si>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</si>
  <si>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</si>
  <si>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</si>
  <si>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</si>
  <si>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</si>
  <si>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</si>
  <si>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</si>
  <si>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</si>
  <si>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</si>
  <si>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</si>
  <si>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</si>
  <si>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</si>
  <si>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</si>
  <si>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</si>
  <si>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</si>
  <si>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</si>
  <si>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</si>
  <si>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</si>
  <si>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</si>
  <si>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</si>
  <si>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</si>
  <si>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</si>
  <si>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</si>
  <si>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</si>
  <si>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</si>
  <si>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</si>
  <si>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</si>
  <si>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</si>
  <si>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</si>
  <si>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</si>
  <si>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</si>
  <si>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</si>
  <si>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</si>
  <si>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</si>
  <si>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</si>
  <si>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</si>
  <si>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</si>
  <si>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</si>
  <si>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</si>
  <si>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</si>
  <si>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</si>
  <si>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</si>
  <si>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</si>
  <si>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</si>
  <si>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</si>
  <si>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</si>
  <si>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</si>
  <si>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</si>
  <si>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</si>
  <si>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</si>
  <si>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</si>
  <si>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</si>
  <si>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</si>
  <si>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</si>
  <si>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</si>
  <si>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</si>
  <si>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</si>
  <si>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</si>
  <si>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</si>
  <si>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</si>
  <si>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</si>
  <si>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</si>
  <si>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</si>
  <si>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</si>
  <si>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</si>
  <si>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</si>
  <si>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</si>
  <si>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</si>
  <si>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</si>
  <si>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</si>
  <si>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</si>
  <si>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</si>
  <si>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</si>
  <si>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</si>
  <si>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</si>
  <si>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</si>
  <si>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</si>
  <si>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</si>
  <si>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</si>
  <si>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</si>
  <si>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</si>
  <si>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</si>
  <si>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</si>
  <si>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</si>
  <si>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</si>
  <si>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</si>
  <si>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</si>
  <si>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</si>
  <si>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</si>
  <si>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</si>
  <si>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</si>
  <si>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</si>
  <si>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</si>
  <si>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</si>
  <si>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</si>
  <si>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</si>
  <si>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</si>
  <si>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</si>
  <si>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</si>
  <si>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</si>
  <si>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</si>
  <si>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</si>
  <si>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</si>
  <si>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</si>
  <si>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</si>
  <si>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</si>
  <si>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</si>
  <si>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</si>
  <si>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</si>
  <si>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</si>
  <si>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</si>
  <si>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</si>
  <si>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</si>
  <si>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</si>
  <si>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</si>
  <si>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</si>
  <si>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</si>
  <si>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</si>
  <si>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</si>
  <si>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</si>
  <si>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</si>
  <si>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</si>
  <si>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</si>
  <si>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</si>
  <si>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</si>
  <si>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</si>
  <si>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</si>
  <si>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</si>
  <si>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</si>
  <si>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</si>
  <si>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</si>
  <si>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</si>
  <si>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</si>
  <si>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</si>
  <si>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</si>
  <si>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</si>
  <si>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</si>
  <si>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</si>
  <si>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</si>
  <si>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</si>
  <si>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</si>
  <si>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</si>
  <si>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</si>
  <si>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</si>
  <si>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</si>
  <si>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</si>
  <si>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</si>
  <si>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</si>
  <si>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</si>
  <si>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</si>
  <si>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</si>
  <si>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</si>
  <si>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</si>
  <si>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</si>
  <si>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</si>
  <si>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</si>
  <si>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</si>
  <si>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</si>
  <si>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</si>
  <si>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</si>
  <si>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</si>
  <si>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</si>
  <si>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</si>
  <si>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</si>
  <si>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</si>
  <si>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</si>
  <si>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</si>
  <si>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</si>
  <si>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</si>
  <si>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</si>
  <si>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</si>
  <si>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</si>
  <si>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</si>
  <si>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</si>
  <si>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</si>
  <si>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</si>
  <si>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</si>
  <si>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</si>
  <si>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</si>
  <si>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</si>
  <si>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</si>
  <si>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</si>
  <si>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</si>
  <si>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</si>
  <si>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</si>
  <si>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</si>
  <si>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</si>
  <si>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</si>
  <si>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</si>
  <si>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</si>
  <si>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</si>
  <si>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</si>
  <si>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</si>
  <si>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</si>
  <si>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</si>
  <si>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</si>
  <si>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</si>
  <si>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</si>
  <si>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</si>
  <si>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</si>
  <si>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</si>
  <si>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</si>
  <si>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</si>
  <si>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</si>
  <si>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</si>
  <si>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</si>
  <si>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</si>
  <si>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</si>
  <si>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</si>
  <si>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</si>
  <si>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</si>
  <si>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</si>
  <si>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</si>
  <si>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</si>
  <si>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</si>
  <si>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</si>
  <si>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</si>
  <si>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</si>
  <si>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</si>
  <si>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</si>
  <si>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</si>
  <si>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</si>
  <si>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</si>
  <si>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</si>
  <si>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</si>
  <si>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</si>
  <si>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</si>
  <si>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</si>
  <si>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</si>
  <si>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</si>
  <si>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</si>
  <si>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</si>
  <si>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</si>
  <si>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</si>
  <si>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</si>
  <si>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</si>
  <si>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</si>
  <si>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</si>
  <si>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</si>
  <si>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</si>
  <si>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</si>
  <si>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</si>
  <si>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</si>
  <si>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</si>
  <si>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</si>
  <si>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</si>
  <si>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</si>
  <si>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</si>
  <si>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</si>
  <si>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</si>
  <si>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</si>
  <si>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</si>
  <si>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</si>
  <si>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</si>
  <si>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</si>
  <si>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</si>
  <si>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</si>
  <si>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</si>
  <si>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</si>
  <si>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</si>
  <si>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</si>
  <si>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</si>
  <si>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</si>
  <si>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</si>
  <si>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</si>
  <si>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</si>
  <si>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</si>
  <si>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</si>
  <si>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</si>
  <si>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</si>
  <si>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</si>
  <si>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</si>
  <si>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</si>
  <si>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</si>
  <si>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</si>
  <si>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</si>
  <si>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</si>
  <si>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</si>
  <si>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</si>
  <si>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</si>
  <si>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</si>
  <si>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</si>
  <si>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</si>
  <si>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</si>
  <si>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</si>
  <si>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</si>
  <si>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</si>
  <si>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</si>
  <si>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</si>
  <si>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</si>
  <si>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</si>
  <si>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</si>
  <si>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</si>
  <si>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</si>
  <si>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</si>
  <si>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</si>
  <si>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</si>
  <si>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</si>
  <si>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</si>
  <si>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</si>
  <si>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</si>
  <si>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</si>
  <si>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</si>
  <si>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</si>
  <si>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</si>
  <si>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</si>
  <si>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</si>
  <si>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</si>
  <si>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</si>
  <si>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</si>
  <si>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</si>
  <si>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</si>
  <si>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</si>
  <si>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</si>
  <si>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</si>
  <si>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</si>
  <si>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</si>
  <si>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</si>
  <si>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</si>
  <si>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</si>
  <si>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</si>
  <si>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</si>
  <si>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</si>
  <si>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</si>
  <si>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</si>
  <si>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</si>
  <si>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</si>
  <si>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</si>
  <si>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</si>
  <si>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</si>
  <si>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</si>
  <si>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</si>
  <si>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</si>
  <si>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</si>
  <si>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</si>
  <si>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</si>
  <si>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</si>
  <si>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</si>
  <si>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</si>
  <si>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</si>
  <si>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</si>
  <si>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</si>
  <si>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</si>
  <si>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</si>
  <si>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</si>
  <si>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</si>
  <si>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</si>
  <si>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</si>
  <si>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</si>
  <si>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</si>
  <si>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</si>
  <si>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</si>
  <si>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</si>
  <si>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</si>
  <si>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</si>
  <si>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</si>
  <si>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</si>
  <si>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</si>
  <si>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</si>
  <si>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</si>
  <si>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</si>
  <si>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</si>
  <si>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</si>
  <si>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</si>
  <si>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</si>
  <si>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</si>
  <si>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</si>
  <si>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</si>
  <si>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</si>
  <si>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</si>
  <si>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</si>
  <si>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</si>
  <si>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</si>
  <si>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</si>
  <si>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</si>
  <si>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</si>
  <si>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</si>
  <si>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</si>
  <si>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</si>
  <si>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</si>
  <si>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</si>
  <si>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</si>
  <si>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</si>
  <si>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</si>
  <si>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</si>
  <si>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</si>
  <si>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</si>
  <si>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</si>
  <si>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</si>
  <si>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</si>
  <si>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</si>
  <si>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</si>
  <si>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</si>
  <si>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</si>
  <si>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</si>
  <si>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</si>
  <si>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</si>
  <si>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</si>
  <si>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</si>
  <si>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</si>
  <si>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</si>
  <si>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</si>
  <si>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</si>
  <si>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</si>
  <si>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</si>
  <si>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</si>
  <si>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</si>
  <si>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</si>
  <si>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</si>
  <si>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</si>
  <si>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</si>
  <si>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</si>
  <si>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</si>
  <si>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</si>
  <si>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</si>
  <si>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</si>
  <si>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</si>
  <si>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</si>
  <si>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</si>
  <si>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</si>
  <si>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</si>
  <si>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</si>
  <si>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</si>
  <si>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</si>
  <si>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</si>
  <si>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</si>
  <si>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</si>
  <si>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</si>
  <si>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</si>
  <si>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</si>
  <si>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</si>
  <si>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</si>
  <si>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</si>
  <si>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</si>
  <si>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</si>
  <si>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</si>
  <si>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</si>
  <si>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</si>
  <si>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</si>
  <si>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</si>
  <si>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</si>
  <si>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</si>
  <si>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</si>
  <si>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</si>
  <si>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</si>
  <si>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</si>
  <si>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</si>
  <si>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</si>
  <si>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</si>
  <si>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</si>
  <si>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</si>
  <si>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</si>
  <si>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</si>
  <si>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</si>
  <si>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</si>
  <si>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</si>
  <si>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</si>
  <si>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</si>
  <si>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</si>
  <si>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</si>
  <si>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</si>
  <si>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</si>
  <si>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</si>
  <si>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</si>
  <si>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</si>
  <si>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</si>
  <si>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</si>
  <si>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</si>
  <si>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</si>
  <si>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</si>
  <si>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</si>
  <si>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</si>
  <si>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</si>
  <si>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</si>
  <si>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</si>
  <si>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</si>
  <si>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</si>
  <si>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</si>
  <si>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</si>
  <si>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</si>
  <si>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</si>
  <si>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</si>
  <si>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</si>
  <si>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</si>
  <si>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</si>
  <si>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</si>
  <si>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</si>
  <si>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</si>
  <si>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</si>
  <si>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</si>
  <si>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</si>
  <si>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</si>
  <si>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</si>
  <si>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</si>
  <si>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</si>
  <si>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</si>
  <si>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</si>
  <si>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</si>
  <si>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</si>
  <si>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</si>
  <si>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</si>
  <si>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</si>
  <si>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</si>
  <si>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</si>
  <si>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</si>
  <si>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</si>
  <si>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</si>
  <si>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</si>
  <si>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</si>
  <si>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</si>
  <si>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</si>
  <si>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</si>
  <si>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</si>
  <si>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</si>
  <si>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</si>
  <si>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</si>
  <si>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</si>
  <si>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</si>
  <si>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</si>
  <si>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</si>
  <si>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</si>
  <si>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</si>
  <si>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</si>
  <si>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</si>
  <si>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</si>
  <si>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</si>
  <si>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</si>
  <si>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</si>
  <si>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</si>
  <si>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</si>
  <si>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</si>
  <si>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</si>
  <si>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</si>
  <si>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</si>
  <si>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</si>
  <si>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</si>
  <si>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</si>
  <si>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</si>
  <si>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</si>
  <si>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</si>
  <si>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</si>
  <si>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</si>
  <si>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</si>
  <si>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</si>
  <si>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</si>
  <si>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</si>
  <si>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</si>
  <si>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</si>
  <si>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</si>
  <si>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</si>
  <si>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</si>
  <si>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</si>
  <si>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</si>
  <si>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</si>
  <si>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</si>
  <si>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</si>
  <si>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</si>
  <si>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</si>
  <si>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</si>
  <si>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</si>
  <si>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</si>
  <si>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</si>
  <si>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</si>
  <si>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</si>
  <si>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</si>
  <si>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</si>
  <si>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</si>
  <si>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</si>
  <si>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</si>
  <si>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</si>
  <si>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</si>
  <si>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</si>
  <si>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</si>
  <si>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</si>
  <si>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</si>
  <si>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</si>
  <si>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</si>
  <si>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</si>
  <si>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</si>
  <si>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</si>
  <si>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</si>
  <si>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</si>
  <si>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</si>
  <si>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</si>
  <si>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</si>
  <si>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</si>
  <si>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</si>
  <si>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</si>
  <si>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</si>
  <si>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</si>
  <si>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</si>
  <si>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</si>
  <si>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</si>
  <si>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</si>
  <si>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</si>
  <si>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</si>
  <si>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</si>
  <si>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</si>
  <si>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</si>
  <si>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</si>
  <si>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</si>
  <si>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</si>
  <si>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</si>
  <si>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</si>
  <si>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</si>
  <si>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</si>
  <si>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</si>
  <si>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</si>
  <si>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</si>
  <si>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</si>
  <si>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</si>
  <si>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</si>
  <si>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</si>
  <si>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</si>
  <si>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</si>
  <si>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</si>
  <si>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</si>
  <si>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</si>
  <si>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</si>
  <si>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</si>
  <si>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</si>
  <si>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</si>
  <si>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</si>
  <si>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</si>
  <si>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</si>
  <si>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</si>
  <si>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</si>
  <si>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</si>
  <si>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</si>
  <si>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</si>
  <si>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</si>
  <si>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</si>
  <si>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</si>
  <si>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</si>
  <si>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</si>
  <si>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</si>
  <si>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</si>
  <si>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</si>
  <si>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</si>
  <si>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</si>
  <si>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</si>
  <si>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</si>
  <si>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</si>
  <si>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</si>
  <si>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</si>
  <si>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</si>
  <si>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</si>
  <si>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</si>
  <si>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</si>
  <si>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</si>
  <si>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</si>
  <si>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</si>
  <si>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</si>
  <si>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</si>
  <si>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</si>
  <si>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</si>
  <si>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</si>
  <si>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</si>
  <si>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</si>
  <si>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</si>
  <si>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</si>
  <si>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</si>
  <si>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</si>
  <si>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</si>
  <si>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</si>
  <si>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</si>
  <si>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</si>
  <si>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</si>
  <si>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</si>
  <si>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</si>
  <si>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</si>
  <si>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</si>
  <si>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</si>
  <si>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</si>
  <si>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</si>
  <si>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</si>
  <si>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</si>
  <si>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</si>
  <si>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</si>
  <si>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</si>
  <si>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</si>
  <si>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</si>
  <si>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</si>
  <si>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</si>
  <si>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</si>
  <si>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</si>
  <si>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</si>
  <si>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</si>
  <si>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</si>
  <si>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</si>
  <si>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</si>
  <si>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</si>
  <si>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</si>
  <si>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</si>
  <si>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</si>
  <si>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</si>
  <si>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</si>
  <si>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</si>
  <si>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</si>
  <si>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</si>
  <si>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</si>
  <si>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</si>
  <si>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</si>
  <si>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</si>
  <si>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</si>
  <si>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</si>
  <si>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</si>
  <si>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</si>
  <si>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</si>
  <si>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</si>
  <si>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</si>
  <si>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</si>
  <si>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</si>
  <si>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</si>
  <si>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</si>
  <si>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</si>
  <si>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</si>
  <si>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</si>
  <si>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</si>
  <si>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</si>
  <si>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</si>
  <si>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</si>
  <si>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</si>
  <si>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</si>
  <si>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</si>
  <si>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</si>
  <si>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</si>
  <si>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</si>
  <si>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</si>
  <si>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</si>
  <si>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</si>
  <si>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</si>
  <si>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</si>
  <si>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</si>
  <si>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</si>
  <si>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</si>
  <si>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</si>
  <si>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</si>
  <si>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</si>
  <si>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</si>
  <si>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</si>
  <si>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</si>
  <si>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</si>
  <si>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</si>
  <si>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</si>
  <si>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</si>
  <si>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</si>
  <si>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</si>
  <si>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</si>
  <si>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</si>
  <si>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</si>
  <si>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</si>
  <si>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</si>
  <si>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</si>
  <si>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</si>
  <si>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</si>
  <si>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</si>
  <si>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</si>
  <si>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</si>
  <si>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</si>
  <si>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</si>
  <si>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</si>
  <si>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</si>
  <si>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</si>
  <si>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</si>
  <si>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</si>
  <si>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</si>
  <si>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</si>
  <si>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</si>
  <si>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</si>
  <si>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</si>
  <si>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</si>
  <si>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</si>
  <si>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</si>
  <si>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</si>
  <si>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</si>
  <si>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</si>
  <si>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</si>
  <si>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</si>
  <si>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</si>
  <si>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</si>
  <si>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</si>
  <si>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</si>
  <si>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</si>
  <si>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</si>
  <si>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</si>
  <si>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</si>
  <si>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</si>
  <si>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</si>
  <si>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</si>
  <si>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</si>
  <si>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</si>
  <si>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</si>
  <si>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</si>
  <si>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</si>
  <si>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</si>
  <si>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</si>
  <si>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</si>
  <si>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</si>
  <si>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</si>
  <si>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</si>
  <si>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</si>
  <si>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</si>
  <si>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</si>
  <si>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</si>
  <si>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</si>
  <si>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</si>
  <si>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</si>
  <si>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</si>
  <si>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</si>
  <si>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</si>
  <si>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</si>
  <si>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</si>
  <si>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</si>
  <si>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</si>
  <si>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</si>
  <si>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</si>
  <si>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</si>
  <si>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</si>
  <si>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</si>
  <si>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</si>
  <si>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</si>
  <si>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</si>
  <si>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</si>
  <si>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</si>
  <si>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</si>
  <si>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</si>
  <si>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</si>
  <si>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</si>
  <si>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</si>
  <si>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</si>
  <si>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</si>
  <si>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</si>
  <si>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</si>
  <si>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</si>
  <si>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</si>
  <si>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</si>
  <si>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</si>
  <si>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</si>
  <si>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</si>
  <si>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</si>
  <si>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</si>
  <si>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</si>
  <si>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</si>
  <si>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</si>
  <si>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</si>
  <si>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</si>
  <si>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</si>
  <si>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</si>
  <si>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</si>
  <si>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</si>
  <si>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</si>
  <si>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</si>
  <si>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</si>
  <si>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</si>
  <si>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</si>
  <si>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</si>
  <si>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</si>
  <si>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</si>
  <si>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</si>
  <si>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</si>
  <si>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</si>
  <si>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</si>
  <si>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</si>
  <si>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</si>
  <si>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</si>
  <si>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</si>
  <si>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</si>
  <si>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</si>
  <si>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</si>
  <si>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</si>
  <si>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</si>
  <si>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</si>
  <si>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</si>
  <si>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</si>
  <si>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</si>
  <si>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</si>
  <si>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</si>
  <si>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</si>
  <si>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</si>
  <si>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</si>
  <si>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</si>
  <si>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</si>
  <si>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</si>
  <si>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</si>
  <si>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</si>
  <si>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</si>
  <si>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</si>
  <si>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</si>
  <si>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</si>
  <si>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</si>
  <si>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</si>
  <si>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</si>
  <si>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</si>
  <si>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</si>
  <si>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</si>
  <si>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</si>
  <si>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</si>
  <si>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</si>
  <si>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</si>
  <si>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</si>
  <si>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</si>
  <si>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</si>
  <si>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</si>
  <si>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</si>
  <si>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</si>
  <si>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</si>
  <si>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</si>
  <si>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</si>
  <si>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</si>
  <si>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</si>
  <si>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</si>
  <si>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</si>
  <si>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</si>
  <si>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</si>
  <si>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</si>
  <si>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</si>
  <si>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</si>
  <si>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</si>
  <si>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</si>
  <si>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</si>
  <si>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</si>
  <si>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</si>
  <si>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</si>
  <si>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</si>
  <si>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</si>
  <si>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</si>
  <si>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</si>
  <si>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</si>
  <si>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</si>
  <si>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</si>
  <si>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</si>
  <si>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</si>
  <si>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</si>
  <si>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</si>
  <si>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</si>
  <si>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</si>
  <si>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</si>
  <si>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</si>
  <si>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</si>
  <si>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</si>
  <si>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</si>
  <si>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</si>
  <si>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</si>
  <si>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</si>
  <si>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</si>
  <si>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</si>
  <si>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</si>
  <si>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</si>
  <si>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</si>
  <si>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</si>
  <si>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</si>
  <si>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</si>
  <si>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</si>
  <si>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</si>
  <si>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</si>
  <si>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</si>
  <si>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</si>
  <si>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</si>
  <si>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</si>
  <si>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</si>
  <si>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</si>
  <si>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</si>
  <si>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</si>
  <si>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</si>
  <si>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</si>
  <si>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</si>
  <si>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</si>
  <si>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</si>
  <si>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</si>
  <si>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</si>
  <si>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</si>
  <si>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</si>
  <si>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</si>
  <si>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</si>
  <si>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</si>
  <si>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</si>
  <si>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</si>
  <si>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</si>
  <si>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</si>
  <si>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</si>
  <si>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</si>
  <si>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</si>
  <si>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</si>
  <si>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</si>
  <si>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</si>
  <si>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</si>
  <si>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</si>
  <si>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</si>
  <si>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</si>
  <si>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</si>
  <si>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</si>
  <si>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</si>
  <si>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</si>
  <si>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</si>
  <si>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</si>
  <si>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</si>
  <si>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</si>
  <si>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</si>
  <si>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</si>
  <si>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</si>
  <si>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</si>
  <si>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</si>
  <si>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</si>
  <si>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</si>
  <si>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</si>
  <si>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</si>
  <si>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</si>
  <si>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</si>
  <si>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</si>
  <si>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</si>
  <si>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</si>
  <si>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</si>
  <si>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</si>
  <si>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</si>
  <si>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</si>
  <si>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</si>
  <si>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</si>
  <si>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</si>
  <si>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</si>
  <si>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</si>
  <si>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</si>
  <si>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</si>
  <si>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</si>
  <si>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</si>
  <si>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</si>
  <si>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</si>
  <si>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</si>
  <si>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</si>
  <si>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</si>
  <si>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</si>
  <si>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</si>
  <si>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</si>
  <si>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</si>
  <si>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</si>
  <si>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</si>
  <si>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</si>
  <si>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</si>
  <si>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</si>
  <si>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</si>
  <si>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</si>
  <si>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</si>
  <si>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</si>
  <si>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</si>
  <si>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</si>
  <si>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</si>
  <si>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</si>
  <si>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</si>
  <si>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</si>
  <si>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</si>
  <si>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</si>
  <si>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</si>
  <si>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</si>
  <si>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</si>
  <si>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</si>
  <si>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</si>
  <si>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</si>
  <si>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</si>
  <si>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</si>
  <si>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</si>
  <si>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</si>
  <si>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</si>
  <si>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</si>
  <si>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</si>
  <si>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</si>
  <si>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</si>
  <si>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</si>
  <si>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</si>
  <si>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</si>
  <si>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</si>
  <si>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</si>
  <si>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</si>
  <si>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</si>
  <si>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</si>
  <si>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</si>
  <si>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</si>
  <si>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</si>
  <si>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</si>
  <si>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</si>
  <si>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</si>
  <si>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</si>
  <si>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</si>
  <si>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</si>
  <si>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</si>
  <si>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</si>
  <si>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</si>
  <si>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</si>
  <si>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</si>
  <si>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</si>
  <si>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</si>
  <si>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</si>
  <si>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</si>
  <si>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</si>
  <si>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</si>
  <si>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</si>
  <si>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</si>
  <si>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</si>
  <si>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</si>
  <si>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</si>
  <si>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</si>
  <si>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</si>
  <si>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</si>
  <si>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</si>
  <si>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</si>
  <si>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</si>
  <si>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</si>
  <si>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</si>
  <si>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</si>
  <si>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</si>
  <si>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</si>
  <si>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</si>
  <si>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</si>
  <si>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</si>
  <si>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</si>
  <si>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</si>
  <si>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</si>
  <si>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</si>
  <si>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</si>
  <si>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</si>
  <si>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</si>
  <si>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</si>
  <si>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</si>
  <si>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</si>
  <si>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</si>
  <si>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</si>
  <si>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</si>
  <si>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</si>
  <si>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</si>
  <si>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</si>
  <si>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</si>
  <si>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</si>
  <si>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</si>
  <si>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</si>
  <si>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</si>
  <si>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</si>
  <si>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</si>
  <si>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</si>
  <si>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</si>
  <si>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</si>
  <si>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</si>
  <si>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</si>
  <si>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</si>
  <si>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</si>
  <si>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</si>
  <si>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</si>
  <si>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</si>
  <si>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</si>
  <si>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</si>
  <si>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</si>
  <si>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</si>
  <si>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</si>
  <si>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</si>
  <si>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</si>
  <si>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</si>
  <si>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</si>
  <si>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</si>
  <si>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</si>
  <si>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</si>
  <si>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</si>
  <si>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</si>
  <si>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</si>
  <si>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</si>
  <si>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</si>
  <si>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</si>
  <si>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</si>
  <si>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</si>
  <si>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</si>
  <si>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</si>
  <si>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</si>
  <si>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</si>
  <si>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</si>
  <si>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</si>
  <si>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</si>
  <si>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</si>
  <si>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</si>
  <si>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</si>
  <si>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</si>
  <si>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</si>
  <si>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</si>
  <si>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</si>
  <si>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</si>
  <si>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</si>
  <si>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</si>
  <si>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</si>
  <si>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</si>
  <si>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</si>
  <si>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</si>
  <si>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</si>
  <si>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</si>
  <si>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</si>
  <si>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</si>
  <si>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</si>
  <si>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</si>
  <si>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</si>
  <si>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</si>
  <si>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</si>
  <si>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</si>
  <si>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</si>
  <si>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</si>
  <si>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</si>
  <si>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</si>
  <si>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</si>
  <si>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</si>
  <si>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</si>
  <si>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</si>
  <si>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</si>
  <si>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</si>
  <si>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</si>
  <si>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</si>
  <si>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</si>
  <si>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</si>
  <si>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</si>
  <si>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</si>
  <si>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</si>
  <si>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</si>
  <si>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</si>
  <si>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</si>
  <si>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</si>
  <si>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</si>
  <si>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</si>
  <si>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</si>
  <si>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</si>
  <si>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</si>
  <si>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</si>
  <si>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</si>
  <si>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</si>
  <si>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</si>
  <si>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</si>
  <si>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</si>
  <si>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</si>
  <si>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</si>
  <si>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</si>
  <si>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</si>
  <si>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</si>
  <si>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</si>
  <si>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</si>
  <si>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</si>
  <si>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</si>
  <si>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</si>
  <si>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</si>
  <si>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</si>
  <si>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</si>
  <si>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</si>
  <si>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</si>
  <si>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</si>
  <si>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</si>
  <si>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</si>
  <si>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</si>
  <si>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</si>
  <si>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</si>
  <si>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</si>
  <si>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</si>
  <si>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</si>
  <si>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</si>
  <si>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</si>
  <si>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</si>
  <si>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</si>
  <si>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</si>
  <si>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</si>
  <si>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</si>
  <si>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</si>
  <si>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</si>
  <si>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</si>
  <si>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</si>
  <si>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</si>
  <si>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</si>
  <si>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</si>
  <si>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</si>
  <si>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</si>
  <si>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</si>
  <si>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</si>
  <si>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</si>
  <si>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</si>
  <si>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</si>
  <si>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</si>
  <si>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</si>
  <si>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</si>
  <si>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</si>
  <si>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</si>
  <si>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</si>
  <si>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</si>
  <si>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</si>
  <si>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</si>
  <si>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</si>
  <si>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</si>
  <si>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</si>
  <si>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</si>
  <si>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</si>
  <si>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</si>
  <si>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</si>
  <si>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</si>
  <si>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</si>
  <si>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</si>
  <si>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</si>
  <si>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</si>
  <si>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</si>
  <si>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</si>
  <si>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</si>
  <si>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</si>
  <si>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</si>
  <si>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</si>
  <si>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</si>
  <si>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</si>
  <si>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</si>
  <si>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</si>
  <si>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</si>
  <si>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</si>
  <si>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</si>
  <si>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</si>
  <si>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</si>
  <si>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</si>
  <si>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</si>
  <si>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</si>
  <si>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</si>
  <si>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</si>
  <si>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</si>
  <si>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</si>
  <si>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</si>
  <si>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</si>
  <si>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</si>
  <si>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</si>
  <si>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</si>
  <si>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</si>
  <si>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</si>
  <si>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</si>
  <si>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</si>
  <si>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</si>
  <si>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</si>
  <si>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</si>
  <si>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</si>
  <si>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</si>
  <si>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</si>
  <si>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</si>
  <si>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</si>
  <si>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</si>
  <si>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</si>
  <si>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</si>
  <si>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</si>
  <si>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</si>
  <si>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</si>
  <si>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</si>
  <si>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</si>
  <si>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</si>
  <si>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</si>
  <si>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</si>
  <si>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</si>
  <si>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</si>
  <si>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</si>
  <si>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</si>
  <si>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</si>
  <si>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</si>
  <si>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</si>
  <si>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</si>
  <si>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</si>
  <si>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</si>
  <si>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</si>
  <si>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</si>
  <si>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</si>
  <si>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</si>
  <si>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</si>
  <si>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</si>
  <si>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</si>
  <si>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</si>
  <si>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</si>
  <si>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</si>
  <si>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</si>
  <si>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</si>
  <si>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</si>
  <si>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</si>
  <si>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</si>
  <si>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</si>
  <si>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</si>
  <si>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</si>
  <si>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</si>
  <si>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</si>
  <si>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</si>
  <si>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</si>
  <si>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</si>
  <si>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</si>
  <si>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</si>
  <si>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</si>
  <si>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</si>
  <si>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</si>
  <si>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</si>
  <si>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</si>
  <si>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</si>
  <si>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</si>
  <si>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</si>
  <si>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</si>
  <si>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</si>
  <si>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</si>
  <si>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</si>
  <si>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</si>
  <si>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</si>
  <si>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</si>
  <si>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</si>
  <si>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</si>
  <si>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</si>
  <si>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</si>
  <si>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</si>
  <si>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</si>
  <si>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</si>
  <si>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</si>
  <si>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</si>
  <si>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</si>
  <si>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</si>
  <si>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</si>
  <si>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</si>
  <si>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</si>
  <si>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</si>
  <si>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</si>
  <si>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</si>
  <si>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</si>
  <si>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</si>
  <si>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</si>
  <si>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</si>
  <si>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</si>
  <si>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</si>
  <si>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</si>
  <si>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</si>
  <si>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</si>
  <si>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</si>
  <si>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</si>
  <si>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</si>
  <si>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</si>
  <si>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</si>
  <si>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</si>
  <si>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</si>
  <si>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</si>
  <si>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</si>
  <si>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</si>
  <si>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</si>
  <si>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</si>
  <si>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</si>
  <si>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</si>
  <si>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</si>
  <si>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</si>
  <si>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</si>
  <si>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</si>
  <si>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</si>
  <si>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</si>
  <si>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</si>
  <si>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</si>
  <si>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</si>
  <si>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</si>
  <si>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</si>
  <si>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</si>
  <si>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</si>
  <si>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</si>
  <si>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</si>
  <si>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</si>
  <si>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</si>
  <si>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</si>
  <si>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</si>
  <si>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</si>
  <si>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</si>
  <si>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</si>
  <si>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</si>
  <si>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</si>
  <si>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</si>
  <si>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</si>
  <si>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</si>
  <si>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</si>
  <si>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</si>
  <si>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</si>
  <si>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</si>
  <si>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</si>
  <si>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</si>
  <si>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</si>
  <si>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</si>
  <si>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</si>
  <si>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</si>
  <si>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</si>
  <si>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</si>
  <si>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</si>
  <si>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</si>
  <si>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</si>
  <si>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</si>
  <si>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</si>
  <si>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</si>
  <si>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</si>
  <si>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</si>
  <si>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</si>
  <si>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</si>
  <si>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</si>
  <si>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</si>
  <si>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</si>
  <si>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</si>
  <si>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</si>
  <si>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</si>
  <si>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</si>
  <si>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</si>
  <si>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</si>
  <si>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</si>
  <si>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</si>
  <si>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</si>
  <si>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</si>
  <si>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</si>
  <si>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</si>
  <si>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</si>
  <si>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</si>
  <si>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</si>
  <si>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</si>
  <si>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</si>
  <si>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</si>
  <si>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</si>
  <si>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</si>
  <si>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</si>
  <si>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</si>
  <si>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</si>
  <si>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</si>
  <si>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</si>
  <si>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</si>
  <si>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</si>
  <si>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</si>
  <si>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</si>
  <si>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</si>
  <si>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</si>
  <si>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</si>
  <si>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</si>
  <si>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</si>
  <si>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</si>
  <si>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</si>
  <si>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</si>
  <si>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</si>
  <si>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</si>
  <si>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</si>
  <si>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</si>
  <si>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</si>
  <si>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</si>
  <si>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</si>
  <si>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</si>
  <si>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</si>
  <si>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</si>
  <si>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</si>
  <si>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</si>
  <si>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</si>
  <si>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</si>
  <si>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</si>
  <si>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</si>
  <si>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</si>
  <si>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</si>
  <si>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</si>
  <si>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</si>
  <si>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</si>
  <si>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</si>
  <si>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</si>
  <si>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</si>
  <si>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</si>
  <si>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</si>
  <si>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</si>
  <si>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</si>
  <si>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</si>
  <si>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</si>
  <si>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</si>
  <si>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</si>
  <si>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</si>
  <si>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</si>
  <si>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</si>
  <si>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</si>
  <si>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</si>
  <si>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</si>
  <si>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</si>
  <si>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</si>
  <si>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</si>
  <si>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</si>
  <si>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</si>
  <si>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</si>
  <si>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</si>
  <si>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</si>
  <si>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</si>
  <si>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</si>
  <si>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</si>
  <si>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</si>
  <si>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</si>
  <si>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</si>
  <si>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</si>
  <si>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</si>
  <si>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</si>
  <si>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</si>
  <si>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</si>
  <si>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</si>
  <si>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</si>
  <si>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</si>
  <si>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</si>
  <si>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</si>
  <si>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</si>
  <si>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</si>
  <si>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</si>
  <si>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</si>
  <si>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</si>
  <si>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</si>
  <si>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</si>
  <si>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</si>
  <si>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</si>
  <si>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</si>
  <si>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</si>
  <si>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</si>
  <si>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</si>
  <si>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</si>
  <si>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</si>
  <si>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</si>
  <si>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</si>
  <si>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</si>
  <si>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</si>
  <si>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</si>
  <si>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</si>
  <si>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</si>
  <si>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</si>
  <si>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</si>
  <si>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</si>
  <si>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</si>
  <si>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</si>
  <si>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</si>
  <si>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</si>
  <si>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</si>
  <si>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</si>
  <si>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</si>
  <si>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</si>
  <si>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</si>
  <si>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</si>
  <si>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</si>
  <si>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</si>
  <si>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</si>
  <si>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</si>
  <si>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</si>
  <si>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</si>
  <si>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</si>
  <si>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</si>
  <si>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</si>
  <si>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</si>
  <si>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</si>
  <si>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</si>
  <si>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</si>
  <si>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</si>
  <si>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</si>
  <si>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</si>
  <si>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</si>
  <si>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</si>
  <si>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</si>
  <si>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</si>
  <si>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</si>
  <si>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</si>
  <si>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</si>
  <si>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</si>
  <si>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</si>
  <si>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</si>
  <si>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</si>
  <si>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</si>
  <si>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</si>
  <si>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</si>
  <si>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</si>
  <si>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</si>
  <si>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</si>
  <si>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</si>
  <si>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</si>
  <si>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</si>
  <si>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</si>
  <si>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</si>
  <si>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</si>
  <si>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</si>
  <si>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</si>
  <si>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</si>
  <si>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</si>
  <si>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</si>
  <si>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</si>
  <si>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</si>
  <si>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</si>
  <si>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</si>
  <si>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</si>
  <si>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</si>
  <si>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</si>
  <si>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</si>
  <si>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</si>
  <si>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</si>
  <si>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</si>
  <si>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</si>
  <si>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</si>
  <si>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</si>
  <si>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</si>
  <si>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</si>
  <si>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</si>
  <si>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</si>
  <si>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</si>
  <si>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</si>
  <si>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</si>
  <si>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</si>
  <si>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</si>
  <si>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</si>
  <si>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</si>
  <si>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</si>
  <si>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</si>
  <si>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</si>
  <si>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</si>
  <si>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</si>
  <si>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</si>
  <si>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</si>
  <si>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</si>
  <si>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</si>
  <si>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</si>
  <si>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</si>
  <si>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</si>
  <si>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</si>
  <si>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</si>
  <si>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</si>
  <si>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</si>
  <si>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</si>
  <si>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</si>
  <si>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</si>
  <si>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</si>
  <si>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</si>
  <si>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</si>
  <si>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</si>
  <si>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</si>
  <si>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</si>
  <si>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</si>
  <si>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</si>
  <si>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</si>
  <si>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</si>
  <si>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</si>
  <si>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</si>
  <si>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</si>
  <si>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</si>
  <si>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</si>
  <si>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</si>
  <si>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</si>
  <si>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</si>
  <si>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</si>
  <si>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</si>
  <si>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</si>
  <si>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</si>
  <si>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</si>
  <si>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</si>
  <si>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</si>
  <si>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</si>
  <si>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</si>
  <si>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</si>
  <si>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</si>
  <si>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</si>
  <si>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</si>
  <si>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</si>
  <si>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</si>
  <si>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</si>
  <si>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</si>
  <si>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</si>
  <si>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</si>
  <si>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</si>
  <si>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</si>
  <si>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</si>
  <si>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</si>
  <si>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</si>
  <si>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</si>
  <si>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</si>
  <si>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</si>
  <si>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</si>
  <si>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</si>
  <si>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</si>
  <si>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</si>
  <si>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</si>
  <si>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</si>
  <si>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</si>
  <si>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</si>
  <si>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</si>
  <si>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</si>
  <si>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</si>
  <si>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</si>
  <si>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</si>
  <si>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</si>
  <si>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</si>
  <si>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</si>
  <si>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</si>
  <si>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</si>
  <si>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</si>
  <si>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</si>
  <si>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</si>
  <si>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</si>
  <si>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</si>
  <si>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</si>
  <si>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</si>
  <si>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</si>
  <si>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</si>
  <si>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</si>
  <si>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</si>
  <si>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</si>
  <si>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</si>
  <si>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</si>
  <si>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</si>
  <si>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</si>
  <si>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</si>
  <si>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</si>
  <si>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</si>
  <si>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</si>
  <si>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</si>
  <si>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</si>
  <si>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</si>
  <si>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</si>
  <si>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</si>
  <si>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</si>
  <si>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</si>
  <si>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</si>
  <si>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</si>
  <si>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</si>
  <si>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</si>
  <si>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</si>
  <si>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</si>
  <si>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</si>
  <si>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</si>
  <si>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</si>
  <si>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</si>
  <si>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</si>
  <si>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</si>
  <si>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</si>
  <si>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</si>
  <si>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</si>
  <si>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</si>
  <si>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</si>
  <si>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</si>
  <si>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</si>
  <si>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</si>
  <si>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</si>
  <si>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</si>
  <si>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</si>
  <si>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</si>
  <si>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</si>
  <si>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</si>
  <si>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</si>
  <si>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</si>
  <si>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</si>
  <si>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</si>
  <si>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</si>
  <si>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</si>
  <si>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</si>
  <si>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</si>
  <si>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</si>
  <si>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</si>
  <si>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</si>
  <si>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</si>
  <si>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</si>
  <si>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</si>
  <si>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</si>
  <si>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</si>
  <si>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</si>
  <si>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</si>
  <si>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</si>
  <si>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</si>
  <si>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</si>
  <si>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</si>
  <si>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</si>
  <si>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</si>
  <si>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</si>
  <si>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</si>
  <si>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</si>
  <si>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</si>
  <si>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</si>
  <si>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</si>
  <si>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</si>
  <si>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</si>
  <si>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</si>
  <si>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</si>
  <si>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</si>
  <si>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</si>
  <si>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</si>
  <si>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</si>
  <si>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</si>
  <si>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</si>
  <si>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</si>
  <si>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</si>
  <si>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</si>
  <si>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</si>
  <si>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</si>
  <si>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</si>
  <si>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</si>
  <si>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</si>
  <si>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</si>
  <si>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</si>
  <si>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</si>
  <si>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</si>
  <si>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</si>
  <si>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</si>
  <si>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</si>
  <si>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</si>
  <si>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</si>
  <si>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</si>
  <si>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</si>
  <si>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</si>
  <si>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</si>
  <si>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</si>
  <si>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</si>
  <si>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</si>
  <si>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</si>
  <si>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</si>
  <si>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</si>
  <si>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</si>
  <si>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</si>
  <si>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</si>
  <si>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</si>
  <si>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</si>
  <si>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</si>
  <si>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</si>
  <si>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</si>
  <si>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</si>
  <si>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</si>
  <si>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</si>
  <si>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</si>
  <si>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</si>
  <si>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</si>
  <si>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</si>
  <si>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</si>
  <si>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</si>
  <si>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</si>
  <si>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</si>
  <si>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</si>
  <si>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</si>
  <si>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</si>
  <si>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</si>
  <si>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</si>
  <si>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</si>
  <si>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</si>
  <si>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</si>
  <si>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</si>
  <si>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</si>
  <si>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</si>
  <si>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</si>
  <si>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</si>
  <si>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</si>
  <si>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</si>
  <si>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</si>
  <si>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</si>
  <si>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</si>
  <si>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</si>
  <si>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</si>
  <si>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</si>
  <si>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</si>
  <si>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</si>
  <si>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</si>
  <si>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</si>
  <si>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</si>
  <si>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</si>
  <si>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</si>
  <si>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</si>
  <si>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</si>
  <si>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</si>
  <si>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</si>
  <si>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</si>
  <si>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</si>
  <si>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</si>
  <si>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</si>
  <si>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</si>
  <si>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</si>
  <si>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</si>
  <si>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</si>
  <si>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</si>
  <si>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</si>
  <si>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</si>
  <si>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</si>
  <si>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</si>
  <si>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</si>
  <si>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</si>
  <si>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</si>
  <si>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</si>
  <si>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</si>
  <si>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</si>
  <si>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</si>
  <si>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</si>
  <si>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</si>
  <si>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</si>
  <si>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</si>
  <si>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</si>
  <si>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</si>
  <si>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</si>
  <si>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</si>
  <si>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</si>
  <si>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</si>
  <si>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</si>
  <si>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</si>
  <si>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</si>
  <si>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</si>
  <si>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</si>
  <si>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</si>
  <si>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</si>
  <si>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</si>
  <si>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</si>
  <si>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</si>
  <si>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</si>
  <si>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</si>
  <si>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</si>
  <si>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</si>
  <si>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</si>
  <si>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</si>
  <si>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</si>
  <si>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</si>
  <si>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</si>
  <si>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</si>
  <si>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</si>
  <si>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</si>
  <si>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</si>
  <si>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</si>
  <si>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</si>
  <si>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</si>
  <si>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</si>
  <si>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</si>
  <si>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</si>
  <si>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</si>
  <si>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</si>
  <si>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</si>
  <si>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</si>
  <si>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</si>
  <si>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</si>
  <si>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</si>
  <si>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</si>
  <si>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</si>
  <si>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</si>
  <si>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</si>
  <si>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</si>
  <si>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</si>
  <si>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</si>
  <si>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</si>
  <si>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</si>
  <si>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</si>
  <si>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</si>
  <si>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</si>
  <si>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</si>
  <si>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</si>
  <si>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</si>
  <si>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</si>
  <si>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</si>
  <si>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</si>
  <si>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</si>
  <si>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</si>
  <si>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</si>
  <si>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</si>
  <si>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</si>
  <si>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</si>
  <si>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</si>
  <si>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</si>
  <si>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</si>
  <si>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</si>
  <si>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</si>
  <si>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</si>
  <si>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</si>
  <si>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</si>
  <si>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</si>
  <si>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</si>
  <si>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</si>
  <si>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</si>
  <si>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</si>
  <si>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</si>
  <si>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</si>
  <si>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</si>
  <si>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</si>
  <si>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</si>
  <si>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</si>
  <si>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</si>
  <si>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</si>
  <si>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</si>
  <si>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</si>
  <si>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</si>
  <si>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</si>
  <si>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</si>
  <si>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</si>
  <si>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</si>
  <si>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</si>
  <si>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</si>
  <si>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</si>
  <si>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</si>
  <si>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</si>
  <si>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</si>
  <si>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</si>
  <si>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</si>
  <si>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</si>
  <si>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</si>
  <si>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</si>
  <si>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</si>
  <si>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</si>
  <si>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</si>
  <si>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</si>
  <si>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</si>
  <si>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</si>
  <si>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</si>
  <si>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</si>
  <si>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</si>
  <si>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</si>
  <si>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</si>
  <si>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</si>
  <si>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</si>
  <si>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</si>
  <si>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</si>
  <si>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</si>
  <si>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</si>
  <si>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</si>
  <si>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</si>
  <si>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</si>
  <si>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</si>
  <si>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</si>
  <si>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</si>
  <si>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</si>
  <si>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</si>
  <si>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</si>
  <si>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</si>
  <si>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</si>
  <si>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</si>
  <si>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</si>
  <si>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</si>
  <si>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</si>
  <si>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</si>
  <si>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</si>
  <si>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</si>
  <si>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</si>
  <si>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</si>
  <si>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</si>
  <si>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</si>
  <si>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</si>
  <si>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</si>
  <si>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</si>
  <si>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</si>
  <si>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</si>
  <si>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</si>
  <si>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</si>
  <si>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</si>
  <si>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</si>
  <si>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</si>
  <si>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</si>
  <si>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</si>
  <si>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</si>
  <si>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</si>
  <si>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</si>
  <si>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</si>
  <si>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</si>
  <si>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</si>
  <si>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</si>
  <si>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</si>
  <si>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</si>
  <si>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</si>
  <si>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</si>
  <si>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</si>
  <si>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</si>
  <si>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</si>
  <si>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</si>
  <si>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</si>
  <si>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</si>
  <si>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</si>
  <si>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</si>
  <si>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</si>
  <si>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</si>
  <si>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</si>
  <si>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</si>
  <si>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</si>
  <si>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</si>
  <si>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</si>
  <si>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</si>
  <si>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</si>
  <si>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</si>
  <si>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</si>
  <si>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</si>
  <si>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</si>
  <si>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</si>
  <si>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</si>
  <si>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</si>
  <si>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</si>
  <si>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</si>
  <si>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</si>
  <si>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</si>
  <si>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</si>
  <si>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</si>
  <si>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</si>
  <si>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</si>
  <si>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</si>
  <si>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</si>
  <si>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</si>
  <si>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</si>
  <si>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</si>
  <si>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</si>
  <si>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</si>
  <si>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</si>
  <si>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</si>
  <si>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</si>
  <si>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</si>
  <si>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</si>
  <si>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</si>
  <si>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</si>
  <si>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</si>
  <si>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</si>
  <si>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</si>
  <si>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</si>
  <si>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</si>
  <si>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</si>
  <si>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</si>
  <si>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</si>
  <si>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</si>
  <si>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</si>
  <si>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</si>
  <si>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</si>
  <si>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</si>
  <si>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</si>
  <si>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</si>
  <si>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</si>
  <si>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</si>
  <si>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</si>
  <si>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</si>
  <si>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</si>
  <si>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</si>
  <si>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</si>
  <si>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</si>
  <si>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</si>
  <si>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</si>
  <si>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</si>
  <si>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</si>
  <si>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</si>
  <si>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</si>
  <si>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</si>
  <si>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</si>
  <si>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</si>
  <si>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</si>
  <si>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</si>
  <si>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</si>
  <si>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</si>
  <si>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</si>
  <si>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</si>
  <si>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</si>
  <si>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</si>
  <si>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</si>
  <si>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</si>
  <si>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</si>
  <si>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</si>
  <si>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</si>
  <si>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</si>
  <si>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</si>
  <si>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</si>
  <si>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</si>
  <si>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</si>
  <si>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</si>
  <si>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</si>
  <si>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</si>
  <si>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</si>
  <si>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</si>
  <si>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</si>
  <si>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</si>
  <si>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</si>
  <si>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</si>
  <si>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</si>
  <si>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</si>
  <si>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</si>
  <si>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</si>
  <si>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</si>
  <si>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</si>
  <si>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</si>
  <si>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</si>
  <si>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</si>
  <si>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</si>
  <si>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</si>
  <si>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</si>
  <si>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</si>
  <si>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</si>
  <si>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</si>
  <si>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</si>
  <si>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</si>
  <si>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</si>
  <si>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</si>
  <si>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</si>
  <si>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</si>
  <si>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</si>
  <si>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</si>
  <si>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</si>
  <si>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</si>
  <si>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</si>
  <si>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</si>
  <si>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</si>
  <si>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</si>
  <si>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</si>
  <si>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</si>
  <si>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</si>
  <si>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</si>
  <si>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</si>
  <si>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</si>
  <si>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</si>
  <si>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</si>
  <si>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</si>
  <si>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</si>
  <si>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</si>
  <si>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</si>
  <si>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</si>
  <si>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</si>
  <si>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</si>
  <si>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</si>
  <si>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</si>
  <si>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</si>
  <si>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</si>
  <si>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</si>
  <si>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</si>
  <si>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</si>
  <si>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</si>
  <si>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</si>
  <si>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</si>
  <si>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</si>
  <si>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</si>
  <si>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</si>
  <si>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</si>
  <si>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</si>
  <si>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</si>
  <si>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</si>
  <si>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</si>
  <si>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</si>
  <si>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</si>
  <si>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</si>
  <si>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</si>
  <si>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</si>
  <si>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</si>
  <si>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</si>
  <si>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</si>
  <si>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</si>
  <si>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</si>
  <si>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</si>
  <si>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</si>
  <si>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</si>
  <si>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</si>
  <si>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</si>
  <si>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</si>
  <si>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</si>
  <si>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</si>
  <si>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</si>
  <si>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</si>
  <si>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</si>
  <si>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</si>
  <si>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</si>
  <si>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</si>
  <si>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</si>
  <si>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</si>
  <si>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</si>
  <si>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</si>
  <si>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</si>
  <si>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</si>
  <si>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</si>
  <si>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</si>
  <si>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</si>
  <si>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</si>
  <si>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</si>
  <si>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</si>
  <si>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</si>
  <si>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</si>
  <si>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</si>
  <si>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</si>
  <si>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</si>
  <si>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</si>
  <si>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</si>
  <si>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</si>
  <si>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</si>
  <si>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</si>
  <si>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</si>
  <si>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</si>
  <si>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</si>
  <si>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</si>
  <si>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</si>
  <si>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</si>
  <si>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</si>
  <si>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</si>
  <si>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</si>
  <si>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</si>
  <si>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</si>
  <si>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</si>
  <si>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</si>
  <si>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</si>
  <si>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</si>
  <si>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</si>
  <si>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</si>
  <si>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</si>
  <si>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</si>
  <si>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</si>
  <si>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</si>
  <si>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</si>
  <si>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</si>
  <si>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</si>
  <si>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</si>
  <si>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</si>
  <si>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</si>
  <si>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</si>
  <si>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</si>
  <si>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</si>
  <si>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</si>
  <si>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</si>
  <si>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</si>
  <si>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</si>
  <si>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</si>
  <si>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</si>
  <si>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</si>
  <si>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</si>
  <si>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</si>
  <si>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</si>
  <si>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</si>
  <si>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</si>
  <si>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</si>
  <si>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</si>
  <si>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</si>
  <si>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</si>
  <si>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</si>
  <si>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</si>
  <si>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</si>
  <si>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</si>
  <si>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</si>
  <si>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</si>
  <si>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</si>
  <si>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</si>
  <si>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</si>
  <si>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</si>
  <si>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</si>
  <si>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</si>
  <si>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</si>
  <si>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</si>
  <si>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</si>
  <si>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</si>
  <si>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</si>
  <si>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</si>
  <si>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</si>
  <si>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</si>
  <si>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</si>
  <si>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</si>
  <si>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</si>
  <si>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</si>
  <si>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</si>
  <si>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</si>
  <si>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</si>
  <si>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</si>
  <si>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</si>
  <si>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</si>
  <si>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</si>
  <si>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</si>
  <si>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</si>
  <si>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</si>
  <si>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</si>
  <si>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</si>
  <si>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</si>
  <si>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</si>
  <si>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</si>
  <si>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</si>
  <si>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</si>
  <si>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</si>
  <si>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</si>
  <si>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</si>
  <si>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</si>
  <si>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</si>
  <si>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</si>
  <si>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</si>
  <si>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</si>
  <si>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</si>
  <si>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</si>
  <si>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</si>
  <si>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</si>
  <si>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</si>
  <si>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</si>
  <si>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</si>
  <si>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</si>
  <si>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</si>
  <si>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</si>
  <si>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</si>
  <si>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</si>
  <si>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</si>
  <si>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</si>
  <si>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</si>
  <si>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</si>
  <si>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</si>
  <si>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</si>
  <si>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</si>
  <si>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</si>
  <si>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</si>
  <si>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</si>
  <si>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</si>
  <si>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</si>
  <si>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</si>
  <si>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</si>
  <si>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</si>
  <si>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</si>
  <si>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</si>
  <si>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</si>
  <si>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</si>
  <si>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</si>
  <si>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</si>
  <si>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</si>
  <si>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</si>
  <si>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</si>
  <si>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</si>
  <si>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</si>
  <si>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</si>
  <si>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</si>
  <si>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</si>
  <si>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</si>
  <si>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</si>
  <si>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</si>
  <si>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</si>
  <si>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</si>
  <si>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</si>
  <si>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</si>
  <si>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</si>
  <si>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</si>
  <si>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</si>
  <si>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</si>
  <si>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</si>
  <si>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</si>
  <si>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</si>
  <si>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</si>
  <si>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</si>
  <si>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</si>
  <si>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</si>
  <si>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</si>
  <si>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</si>
  <si>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</si>
  <si>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</si>
  <si>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</si>
  <si>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</si>
  <si>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</si>
  <si>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</si>
  <si>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</si>
  <si>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</si>
  <si>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</si>
  <si>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</si>
  <si>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</si>
  <si>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</si>
  <si>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</si>
  <si>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</si>
  <si>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</si>
  <si>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</si>
  <si>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</si>
  <si>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</si>
  <si>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</si>
  <si>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</si>
  <si>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</si>
  <si>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</si>
  <si>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</si>
  <si>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</si>
  <si>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</si>
  <si>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</si>
  <si>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</si>
  <si>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</si>
  <si>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</si>
  <si>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</si>
  <si>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</si>
  <si>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</si>
  <si>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</si>
  <si>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</si>
  <si>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</si>
  <si>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</si>
  <si>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</si>
  <si>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</si>
  <si>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</si>
  <si>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</si>
  <si>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</si>
  <si>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</si>
  <si>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</si>
  <si>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</si>
  <si>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</si>
  <si>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</si>
  <si>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</si>
  <si>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</si>
  <si>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</si>
  <si>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</si>
  <si>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</si>
  <si>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</si>
  <si>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</si>
  <si>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</si>
  <si>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</si>
  <si>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</si>
  <si>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</si>
  <si>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</si>
  <si>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</si>
  <si>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</si>
  <si>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</si>
  <si>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</si>
  <si>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</si>
  <si>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</si>
  <si>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</si>
  <si>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</si>
  <si>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</si>
  <si>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</si>
  <si>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</si>
  <si>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</si>
  <si>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</si>
  <si>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</si>
  <si>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</si>
  <si>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</si>
  <si>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</si>
  <si>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</si>
  <si>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</si>
  <si>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</si>
  <si>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</si>
  <si>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</si>
  <si>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</si>
  <si>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</si>
  <si>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</si>
  <si>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</si>
  <si>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</si>
  <si>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</si>
  <si>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</si>
  <si>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</si>
  <si>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</si>
  <si>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</si>
  <si>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</si>
  <si>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</si>
  <si>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</si>
  <si>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</si>
  <si>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</si>
  <si>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</si>
  <si>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</si>
  <si>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</si>
  <si>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</si>
  <si>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</si>
  <si>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</si>
  <si>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</si>
  <si>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</si>
  <si>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</si>
  <si>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</si>
  <si>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</si>
  <si>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</si>
  <si>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</si>
  <si>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</si>
  <si>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</si>
  <si>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</si>
  <si>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</si>
  <si>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</si>
  <si>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</si>
  <si>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</si>
  <si>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</si>
  <si>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</si>
  <si>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</si>
  <si>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</si>
  <si>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</si>
  <si>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</si>
  <si>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</si>
  <si>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</si>
  <si>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</si>
  <si>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</si>
  <si>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</si>
  <si>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</si>
  <si>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</si>
  <si>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</si>
  <si>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</si>
  <si>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</si>
  <si>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</si>
  <si>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</si>
  <si>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</si>
  <si>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</si>
  <si>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</si>
  <si>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</si>
  <si>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</si>
  <si>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</si>
  <si>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</si>
  <si>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</si>
  <si>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</si>
  <si>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</si>
  <si>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</si>
  <si>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</si>
  <si>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</si>
  <si>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</si>
  <si>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</si>
  <si>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</si>
  <si>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</si>
  <si>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</si>
  <si>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</si>
  <si>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</si>
  <si>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</si>
  <si>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</si>
  <si>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</si>
  <si>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</si>
  <si>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</si>
  <si>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</si>
  <si>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</si>
  <si>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</si>
  <si>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</si>
  <si>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</si>
  <si>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</si>
  <si>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</si>
  <si>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</si>
  <si>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</si>
  <si>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</si>
  <si>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</si>
  <si>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</si>
  <si>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</si>
  <si>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</si>
  <si>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</si>
  <si>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</si>
  <si>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</si>
  <si>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</si>
  <si>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</si>
  <si>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</si>
  <si>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</si>
  <si>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</si>
  <si>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</si>
  <si>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</si>
  <si>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</si>
  <si>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</si>
  <si>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</si>
  <si>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</si>
  <si>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</si>
  <si>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</si>
  <si>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</si>
  <si>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</si>
  <si>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</si>
  <si>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</si>
  <si>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</si>
  <si>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</si>
  <si>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</si>
  <si>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</si>
  <si>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</si>
  <si>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</si>
  <si>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</si>
  <si>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</si>
  <si>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</si>
  <si>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</si>
  <si>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</si>
  <si>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</si>
  <si>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</si>
  <si>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</si>
  <si>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</si>
  <si>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</si>
  <si>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</si>
  <si>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</si>
  <si>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</si>
  <si>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</si>
  <si>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</si>
  <si>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</si>
  <si>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</si>
  <si>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</si>
  <si>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</si>
  <si>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</si>
  <si>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</si>
  <si>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</si>
  <si>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</si>
  <si>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</si>
  <si>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</si>
  <si>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</si>
  <si>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</si>
  <si>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</si>
  <si>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</si>
  <si>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</si>
  <si>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</si>
  <si>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</si>
  <si>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</si>
  <si>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</si>
  <si>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</si>
  <si>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</si>
  <si>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</si>
  <si>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</si>
  <si>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</si>
  <si>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</si>
  <si>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</si>
  <si>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</si>
  <si>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</si>
  <si>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</si>
  <si>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</si>
  <si>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</si>
  <si>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</si>
  <si>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</si>
  <si>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</si>
  <si>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</si>
  <si>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</si>
  <si>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</si>
  <si>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</si>
  <si>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</si>
  <si>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</si>
  <si>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</si>
  <si>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</si>
  <si>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</si>
  <si>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</si>
  <si>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</si>
  <si>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</si>
  <si>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</si>
  <si>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</si>
  <si>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</si>
  <si>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</si>
  <si>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</si>
  <si>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</si>
  <si>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</si>
  <si>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</si>
  <si>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</si>
  <si>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</si>
  <si>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</si>
  <si>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</si>
  <si>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</si>
  <si>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</si>
  <si>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</si>
  <si>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</si>
  <si>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</si>
  <si>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</si>
  <si>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</si>
  <si>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</si>
  <si>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</si>
  <si>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</si>
  <si>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</si>
  <si>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</si>
  <si>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</si>
  <si>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</si>
  <si>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</si>
  <si>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</si>
  <si>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</si>
  <si>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</si>
  <si>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</si>
  <si>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</si>
  <si>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</si>
  <si>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</si>
  <si>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</si>
  <si>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</si>
  <si>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</si>
  <si>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</si>
  <si>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</si>
  <si>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</si>
  <si>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</si>
  <si>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</si>
  <si>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</si>
  <si>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</si>
  <si>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</si>
  <si>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</si>
  <si>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</si>
  <si>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</si>
  <si>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</si>
  <si>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</si>
  <si>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</si>
  <si>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</si>
  <si>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</si>
  <si>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</si>
  <si>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</si>
  <si>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</si>
  <si>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</si>
  <si>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</si>
  <si>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</si>
  <si>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</si>
  <si>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</si>
  <si>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</si>
  <si>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</si>
  <si>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</si>
  <si>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</si>
  <si>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</si>
  <si>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</si>
  <si>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</si>
  <si>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</si>
  <si>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</si>
  <si>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</si>
  <si>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</si>
  <si>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</si>
  <si>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</si>
  <si>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</si>
  <si>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</si>
  <si>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</si>
  <si>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</si>
  <si>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</si>
  <si>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</si>
  <si>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</si>
  <si>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</si>
  <si>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</si>
  <si>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</si>
  <si>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</si>
  <si>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</si>
  <si>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</si>
  <si>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</si>
  <si>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</si>
  <si>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</si>
  <si>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</si>
  <si>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</si>
  <si>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</si>
  <si>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</si>
  <si>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</si>
  <si>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</si>
  <si>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</si>
  <si>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</si>
  <si>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</si>
  <si>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</si>
  <si>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</si>
  <si>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</si>
  <si>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</si>
  <si>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</si>
  <si>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</si>
  <si>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</si>
  <si>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</si>
  <si>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</si>
  <si>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</si>
  <si>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</si>
  <si>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</si>
  <si>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</si>
  <si>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</si>
  <si>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</si>
  <si>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</si>
  <si>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</si>
  <si>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</si>
  <si>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</si>
  <si>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</si>
  <si>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</si>
  <si>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</si>
  <si>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</si>
  <si>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</si>
  <si>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</si>
  <si>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</si>
  <si>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</si>
  <si>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</si>
  <si>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</si>
  <si>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</si>
  <si>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</si>
  <si>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</si>
  <si>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</si>
  <si>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</si>
  <si>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</si>
  <si>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</si>
  <si>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</si>
  <si>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</si>
  <si>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</si>
  <si>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</si>
  <si>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</si>
  <si>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</si>
  <si>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</si>
  <si>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</si>
  <si>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</si>
  <si>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</si>
  <si>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</si>
  <si>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</si>
  <si>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</si>
  <si>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</si>
  <si>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</si>
  <si>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</si>
  <si>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</si>
  <si>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</si>
  <si>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</si>
  <si>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</si>
  <si>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</si>
  <si>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</si>
  <si>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</si>
  <si>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</si>
  <si>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</si>
  <si>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</si>
  <si>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</si>
  <si>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</si>
  <si>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</si>
  <si>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</si>
  <si>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</si>
  <si>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</si>
  <si>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</si>
  <si>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</si>
  <si>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</si>
  <si>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</si>
  <si>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</si>
  <si>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</si>
  <si>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</si>
  <si>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</si>
  <si>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</si>
  <si>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</si>
  <si>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</si>
  <si>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</si>
  <si>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</si>
  <si>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</si>
  <si>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</si>
  <si>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</si>
  <si>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</si>
  <si>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</si>
  <si>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</si>
  <si>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</si>
  <si>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</si>
  <si>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</si>
  <si>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</si>
  <si>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</si>
  <si>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</si>
  <si>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</si>
  <si>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</si>
  <si>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</si>
  <si>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</si>
  <si>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</si>
  <si>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</si>
  <si>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</si>
  <si>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</si>
  <si>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</si>
  <si>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</si>
  <si>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</si>
  <si>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</si>
  <si>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</si>
  <si>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</si>
  <si>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</si>
  <si>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</si>
  <si>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</si>
  <si>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</si>
  <si>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</si>
  <si>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</si>
  <si>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</si>
  <si>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</si>
  <si>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</si>
  <si>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</si>
  <si>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</si>
  <si>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</si>
  <si>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</si>
  <si>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</si>
  <si>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</si>
  <si>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</si>
  <si>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</si>
  <si>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</si>
  <si>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</si>
  <si>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</si>
  <si>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</si>
  <si>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</si>
  <si>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</si>
  <si>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</si>
  <si>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</si>
  <si>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</si>
  <si>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</si>
  <si>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</si>
  <si>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</si>
  <si>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</si>
  <si>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</si>
  <si>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</si>
  <si>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</si>
  <si>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</si>
  <si>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</si>
  <si>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</si>
  <si>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</si>
  <si>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</si>
  <si>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</si>
  <si>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</si>
  <si>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</si>
  <si>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</si>
  <si>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</si>
  <si>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</si>
  <si>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</si>
  <si>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</si>
  <si>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</si>
  <si>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</si>
  <si>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</si>
  <si>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</si>
  <si>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</si>
  <si>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</si>
  <si>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</si>
  <si>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</si>
  <si>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</si>
  <si>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</si>
  <si>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</si>
  <si>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</si>
  <si>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</si>
  <si>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</si>
  <si>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</si>
  <si>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</si>
  <si>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</si>
  <si>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</si>
  <si>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</si>
  <si>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</si>
  <si>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</si>
  <si>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</si>
  <si>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</si>
  <si>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</si>
  <si>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</si>
  <si>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</si>
  <si>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</si>
  <si>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</si>
  <si>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</si>
  <si>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</si>
  <si>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</si>
  <si>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</si>
  <si>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</si>
  <si>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</si>
  <si>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</si>
  <si>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</si>
  <si>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</si>
  <si>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</si>
  <si>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</si>
  <si>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</si>
  <si>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</si>
  <si>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</si>
  <si>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</si>
  <si>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</si>
  <si>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</si>
  <si>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</si>
  <si>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</si>
  <si>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</si>
  <si>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</si>
  <si>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</si>
  <si>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</si>
  <si>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</si>
  <si>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</si>
  <si>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</si>
  <si>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</si>
  <si>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</si>
  <si>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</si>
  <si>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</si>
  <si>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</si>
  <si>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</si>
  <si>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</si>
  <si>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</si>
  <si>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</si>
  <si>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</si>
  <si>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</si>
  <si>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</si>
  <si>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</si>
  <si>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</si>
  <si>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</si>
  <si>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</si>
  <si>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</si>
  <si>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</si>
  <si>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</si>
  <si>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</si>
  <si>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</si>
  <si>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</si>
  <si>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</si>
  <si>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</si>
  <si>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</si>
  <si>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</si>
  <si>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</si>
  <si>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</si>
  <si>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</si>
  <si>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</si>
  <si>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</si>
  <si>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</si>
  <si>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</si>
  <si>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</si>
  <si>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</si>
  <si>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</si>
  <si>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</si>
  <si>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</si>
  <si>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</si>
  <si>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</si>
  <si>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</si>
  <si>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</si>
  <si>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</si>
  <si>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</si>
  <si>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</si>
  <si>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</si>
  <si>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</si>
  <si>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</si>
  <si>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</si>
  <si>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</si>
  <si>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</si>
  <si>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</si>
  <si>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</si>
  <si>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</si>
  <si>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</si>
  <si>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</si>
  <si>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</si>
  <si>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</si>
  <si>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</si>
  <si>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</si>
  <si>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</si>
  <si>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</si>
  <si>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</si>
  <si>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</si>
  <si>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</si>
  <si>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</si>
  <si>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</si>
  <si>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</si>
  <si>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</si>
  <si>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</si>
  <si>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</si>
  <si>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</si>
  <si>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</si>
  <si>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</si>
  <si>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</si>
  <si>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</si>
  <si>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</si>
  <si>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</si>
  <si>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</si>
  <si>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</si>
  <si>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</si>
  <si>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</si>
  <si>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</si>
  <si>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</si>
  <si>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</si>
  <si>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</si>
  <si>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</si>
  <si>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</si>
  <si>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</si>
  <si>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</si>
  <si>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</si>
  <si>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</si>
  <si>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</si>
  <si>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</si>
  <si>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</si>
  <si>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</si>
  <si>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</si>
  <si>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</si>
  <si>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</si>
  <si>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</si>
  <si>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</si>
  <si>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</si>
  <si>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</si>
  <si>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</si>
  <si>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</si>
  <si>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</si>
  <si>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</si>
  <si>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</si>
  <si>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</si>
  <si>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</si>
  <si>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</si>
  <si>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</si>
  <si>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</si>
  <si>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</si>
  <si>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</si>
  <si>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</si>
  <si>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</si>
  <si>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</si>
  <si>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</si>
  <si>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</si>
  <si>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</si>
  <si>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</si>
  <si>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</si>
  <si>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</si>
  <si>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</si>
  <si>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</si>
  <si>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</si>
  <si>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</si>
  <si>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</si>
  <si>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</si>
  <si>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</si>
  <si>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</si>
  <si>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</si>
  <si>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</si>
  <si>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</si>
  <si>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</si>
  <si>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</si>
  <si>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</si>
  <si>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</si>
  <si>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</si>
  <si>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</si>
  <si>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</si>
  <si>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</si>
  <si>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</si>
  <si>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</si>
  <si>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</si>
  <si>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</si>
  <si>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</si>
  <si>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</si>
  <si>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</si>
  <si>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</si>
  <si>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</si>
  <si>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</si>
  <si>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</si>
  <si>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</si>
  <si>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</si>
  <si>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</si>
  <si>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</si>
  <si>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</si>
  <si>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</si>
  <si>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</si>
  <si>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</si>
  <si>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</si>
  <si>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</si>
  <si>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</si>
  <si>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</si>
  <si>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</si>
  <si>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</si>
  <si>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</si>
  <si>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</si>
  <si>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</si>
  <si>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</si>
  <si>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</si>
  <si>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</si>
  <si>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</si>
  <si>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</si>
  <si>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</si>
  <si>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</si>
  <si>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</si>
  <si>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</si>
  <si>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</si>
  <si>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</si>
  <si>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</si>
  <si>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</si>
  <si>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</si>
  <si>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</si>
  <si>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</si>
  <si>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</si>
  <si>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</si>
  <si>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</si>
  <si>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</si>
  <si>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</si>
  <si>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</si>
  <si>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</si>
  <si>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</si>
  <si>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</si>
  <si>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</si>
  <si>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</si>
  <si>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</si>
  <si>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</si>
  <si>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</si>
  <si>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</si>
  <si>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</si>
  <si>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</si>
  <si>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</si>
  <si>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</si>
  <si>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</si>
  <si>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</si>
  <si>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</si>
  <si>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</si>
  <si>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</si>
  <si>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</si>
  <si>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</si>
  <si>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</si>
  <si>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</si>
  <si>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</si>
  <si>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</si>
  <si>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</si>
  <si>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</si>
  <si>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</si>
  <si>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</si>
  <si>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</si>
  <si>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</si>
  <si>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</si>
  <si>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</si>
  <si>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</si>
  <si>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</si>
  <si>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</si>
  <si>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</si>
  <si>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</si>
  <si>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</si>
  <si>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</si>
  <si>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</si>
  <si>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</si>
  <si>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</si>
  <si>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</si>
  <si>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</si>
  <si>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</si>
  <si>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</si>
  <si>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</si>
  <si>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</si>
  <si>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</si>
  <si>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</si>
  <si>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</si>
  <si>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</si>
  <si>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</si>
  <si>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</si>
  <si>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</si>
  <si>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</si>
  <si>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</si>
  <si>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</si>
  <si>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</si>
  <si>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</si>
  <si>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</si>
  <si>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</si>
  <si>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</si>
  <si>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</si>
  <si>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</si>
  <si>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</si>
  <si>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</si>
  <si>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</si>
  <si>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</si>
  <si>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</si>
  <si>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</si>
  <si>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</si>
  <si>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</si>
  <si>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</si>
  <si>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</si>
  <si>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</si>
  <si>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</si>
  <si>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</si>
  <si>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</si>
  <si>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</si>
  <si>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</si>
  <si>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</si>
  <si>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</si>
  <si>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</si>
  <si>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</si>
  <si>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</si>
  <si>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</si>
  <si>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</si>
  <si>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</si>
  <si>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</si>
  <si>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</si>
  <si>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</si>
  <si>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</si>
  <si>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</si>
  <si>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</si>
  <si>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</si>
  <si>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</si>
  <si>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</si>
  <si>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</si>
  <si>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</si>
  <si>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</si>
  <si>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</si>
  <si>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</si>
  <si>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</si>
  <si>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</si>
  <si>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</si>
  <si>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</si>
  <si>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</si>
  <si>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</si>
  <si>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</si>
  <si>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</si>
  <si>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</si>
  <si>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</si>
  <si>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</si>
  <si>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</si>
  <si>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</si>
  <si>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</si>
  <si>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</si>
  <si>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</si>
  <si>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</si>
  <si>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</si>
  <si>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</si>
  <si>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</si>
  <si>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</si>
  <si>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</si>
  <si>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</si>
  <si>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</si>
  <si>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</si>
  <si>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</si>
  <si>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</si>
  <si>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</si>
  <si>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</si>
  <si>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</si>
  <si>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</si>
  <si>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</si>
  <si>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</si>
  <si>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</si>
  <si>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</si>
  <si>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</si>
  <si>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</si>
  <si>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</si>
  <si>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</si>
  <si>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</si>
  <si>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</si>
  <si>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</si>
  <si>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</si>
  <si>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</si>
  <si>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</si>
  <si>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</si>
  <si>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</si>
  <si>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</si>
  <si>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</si>
  <si>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</si>
  <si>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</si>
  <si>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</si>
  <si>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</si>
  <si>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</si>
  <si>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</si>
  <si>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</si>
  <si>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</si>
  <si>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</si>
  <si>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</si>
  <si>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</si>
  <si>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</si>
  <si>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</si>
  <si>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</si>
  <si>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</si>
  <si>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</si>
  <si>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</si>
  <si>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</si>
  <si>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</si>
  <si>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</si>
  <si>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</si>
  <si>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</si>
  <si>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</si>
  <si>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</si>
  <si>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</si>
  <si>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</si>
  <si>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</si>
  <si>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</si>
  <si>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</si>
  <si>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</si>
  <si>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</si>
  <si>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</si>
  <si>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</si>
  <si>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</si>
  <si>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</si>
  <si>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</si>
  <si>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</si>
  <si>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</si>
  <si>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</si>
  <si>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</si>
  <si>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</si>
  <si>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</si>
  <si>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</si>
  <si>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</si>
  <si>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</si>
  <si>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</si>
  <si>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</si>
  <si>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</si>
  <si>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</si>
  <si>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</si>
  <si>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</si>
  <si>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</si>
  <si>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</si>
  <si>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</si>
  <si>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</si>
  <si>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</si>
  <si>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</si>
  <si>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</si>
  <si>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</si>
  <si>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</si>
  <si>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</si>
  <si>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</si>
  <si>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</si>
  <si>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</si>
  <si>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</si>
  <si>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</si>
  <si>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</si>
  <si>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</si>
  <si>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</si>
  <si>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</si>
  <si>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</si>
  <si>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</si>
  <si>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</si>
  <si>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</si>
  <si>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</si>
  <si>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</si>
  <si>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</si>
  <si>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</si>
  <si>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</si>
  <si>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</si>
  <si>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</si>
  <si>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</si>
  <si>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</si>
  <si>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</si>
  <si>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</si>
  <si>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</si>
  <si>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</si>
  <si>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</si>
  <si>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</si>
  <si>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</si>
  <si>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</si>
  <si>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</si>
  <si>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</si>
  <si>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</si>
  <si>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</si>
  <si>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</si>
  <si>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</si>
  <si>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</si>
  <si>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</si>
  <si>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</si>
  <si>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</si>
  <si>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</si>
  <si>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</si>
  <si>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</si>
  <si>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</si>
  <si>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</si>
  <si>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</si>
  <si>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</si>
  <si>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</si>
  <si>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</si>
  <si>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</si>
  <si>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</si>
  <si>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</si>
  <si>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</si>
  <si>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</si>
  <si>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</si>
  <si>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</si>
  <si>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</si>
  <si>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</si>
  <si>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</si>
  <si>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</si>
  <si>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</si>
  <si>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</si>
  <si>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</si>
  <si>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</si>
  <si>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</si>
  <si>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</si>
  <si>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</si>
  <si>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</si>
  <si>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</si>
  <si>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</si>
  <si>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</si>
  <si>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</si>
  <si>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</si>
  <si>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</si>
  <si>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</si>
  <si>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</si>
  <si>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</si>
  <si>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</si>
  <si>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</si>
  <si>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</si>
  <si>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</si>
  <si>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</si>
  <si>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</si>
  <si>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</si>
  <si>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</si>
  <si>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</si>
  <si>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</si>
  <si>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</si>
  <si>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</si>
  <si>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</si>
  <si>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</si>
  <si>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</si>
  <si>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</si>
  <si>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</si>
  <si>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</si>
  <si>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</si>
  <si>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</si>
  <si>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</si>
  <si>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</si>
  <si>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</si>
  <si>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</si>
  <si>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</si>
  <si>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</si>
  <si>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</si>
  <si>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</si>
  <si>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</si>
  <si>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</si>
  <si>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</si>
  <si>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</si>
  <si>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</si>
  <si>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</si>
  <si>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</si>
  <si>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</si>
  <si>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</si>
  <si>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</si>
  <si>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</si>
  <si>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</si>
  <si>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</si>
  <si>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</si>
  <si>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</si>
  <si>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</si>
  <si>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</si>
  <si>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</si>
  <si>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</si>
  <si>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</si>
  <si>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</si>
  <si>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</si>
  <si>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</si>
  <si>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</si>
  <si>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</si>
  <si>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</si>
  <si>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</si>
  <si>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</si>
  <si>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</si>
  <si>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</si>
  <si>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</si>
  <si>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</si>
  <si>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</si>
  <si>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</si>
  <si>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</si>
  <si>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</si>
  <si>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</si>
  <si>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</si>
  <si>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</si>
  <si>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</si>
  <si>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</si>
  <si>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</si>
  <si>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</si>
  <si>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</si>
  <si>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</si>
  <si>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</si>
  <si>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</si>
  <si>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</si>
  <si>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</si>
  <si>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</si>
  <si>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</si>
  <si>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</si>
  <si>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</si>
  <si>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</si>
  <si>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</si>
  <si>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</si>
  <si>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</si>
  <si>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</si>
  <si>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</si>
  <si>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</si>
  <si>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</si>
  <si>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</si>
  <si>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</si>
  <si>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</si>
  <si>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</si>
  <si>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</si>
  <si>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</si>
  <si>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</si>
  <si>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</si>
  <si>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</si>
  <si>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</si>
  <si>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</si>
  <si>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</si>
  <si>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</si>
  <si>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</si>
  <si>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</si>
  <si>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</si>
  <si>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</si>
  <si>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</si>
  <si>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</si>
  <si>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</si>
  <si>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</si>
  <si>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</si>
  <si>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</si>
  <si>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</si>
  <si>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</si>
  <si>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</si>
  <si>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</si>
  <si>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</si>
  <si>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</si>
  <si>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</si>
  <si>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</si>
  <si>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</si>
  <si>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</si>
  <si>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</si>
  <si>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</si>
  <si>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</si>
  <si>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</si>
  <si>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</si>
  <si>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</si>
  <si>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</si>
  <si>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</si>
  <si>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</si>
  <si>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</si>
  <si>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</si>
  <si>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</si>
  <si>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</si>
  <si>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</si>
  <si>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</si>
  <si>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</si>
  <si>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</si>
  <si>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</si>
  <si>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</si>
  <si>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</si>
  <si>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</si>
  <si>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</si>
  <si>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</si>
  <si>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</si>
  <si>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</si>
  <si>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</si>
  <si>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</si>
  <si>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</si>
  <si>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</si>
  <si>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</si>
  <si>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</si>
  <si>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</si>
  <si>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</si>
  <si>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</si>
  <si>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</si>
  <si>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</si>
  <si>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</si>
  <si>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</si>
  <si>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</si>
  <si>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</si>
  <si>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</si>
  <si>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</si>
  <si>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</si>
  <si>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</si>
  <si>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</si>
  <si>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</si>
  <si>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</si>
  <si>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</si>
  <si>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</si>
  <si>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</si>
  <si>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</si>
  <si>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</si>
  <si>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</si>
  <si>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</si>
  <si>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</si>
  <si>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</si>
  <si>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</si>
  <si>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</si>
  <si>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</si>
  <si>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</si>
  <si>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</si>
  <si>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</si>
  <si>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</si>
  <si>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</si>
  <si>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</si>
  <si>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</si>
  <si>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</si>
  <si>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</si>
  <si>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</si>
  <si>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</si>
  <si>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</si>
  <si>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</si>
  <si>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</si>
  <si>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</si>
  <si>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</si>
  <si>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</si>
  <si>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</si>
  <si>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</si>
  <si>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</si>
  <si>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</si>
  <si>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</si>
  <si>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</si>
  <si>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</si>
  <si>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</si>
  <si>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</si>
  <si>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</si>
  <si>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</si>
  <si>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</si>
  <si>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</si>
  <si>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</si>
  <si>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</si>
  <si>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</si>
  <si>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</si>
  <si>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</si>
  <si>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</si>
  <si>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</si>
  <si>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</si>
  <si>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</si>
  <si>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</si>
  <si>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</si>
  <si>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</si>
  <si>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</si>
  <si>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</si>
  <si>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</si>
  <si>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</si>
  <si>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</si>
  <si>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</si>
  <si>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</si>
  <si>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</si>
  <si>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</si>
  <si>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</si>
  <si>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</si>
  <si>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</si>
  <si>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</si>
  <si>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</si>
  <si>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</si>
  <si>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</si>
  <si>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</si>
  <si>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</si>
  <si>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</si>
  <si>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</si>
  <si>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</si>
  <si>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</si>
  <si>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</si>
  <si>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</si>
  <si>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</si>
  <si>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</si>
  <si>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</si>
  <si>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</si>
  <si>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</si>
  <si>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</si>
  <si>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</si>
  <si>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</si>
  <si>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</si>
  <si>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</si>
  <si>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</si>
  <si>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</si>
  <si>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</si>
  <si>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</si>
  <si>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</si>
  <si>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</si>
  <si>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</si>
  <si>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</si>
  <si>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</si>
  <si>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</si>
  <si>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</si>
  <si>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</si>
  <si>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</si>
  <si>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</si>
  <si>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</si>
  <si>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</si>
  <si>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</si>
  <si>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</si>
  <si>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</si>
  <si>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</si>
  <si>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</si>
  <si>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</si>
  <si>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</si>
  <si>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</si>
  <si>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</si>
  <si>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</si>
  <si>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</si>
  <si>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</si>
  <si>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</si>
  <si>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</si>
  <si>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</si>
  <si>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</si>
  <si>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</si>
  <si>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</si>
  <si>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</si>
  <si>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</si>
  <si>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</si>
  <si>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</si>
  <si>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</si>
  <si>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</si>
  <si>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</si>
  <si>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</si>
  <si>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</si>
  <si>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</si>
  <si>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</si>
  <si>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</si>
  <si>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</si>
  <si>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</si>
  <si>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</si>
  <si>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</si>
  <si>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</si>
  <si>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</si>
  <si>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</si>
  <si>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</si>
  <si>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</si>
  <si>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</si>
  <si>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</si>
  <si>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</si>
  <si>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</si>
  <si>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</si>
  <si>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</si>
  <si>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</si>
  <si>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</si>
  <si>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</si>
  <si>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</si>
  <si>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</si>
  <si>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</si>
  <si>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</si>
  <si>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</si>
  <si>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</si>
  <si>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</si>
  <si>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</si>
  <si>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</si>
  <si>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</si>
  <si>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</si>
  <si>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</si>
  <si>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</si>
  <si>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</si>
  <si>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</si>
  <si>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</si>
  <si>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</si>
  <si>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</si>
  <si>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</si>
  <si>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</si>
  <si>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</si>
  <si>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</si>
  <si>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</si>
  <si>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</si>
  <si>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</si>
  <si>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</si>
  <si>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</si>
  <si>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</si>
  <si>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</si>
  <si>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</si>
  <si>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</si>
  <si>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</si>
  <si>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</si>
  <si>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</si>
  <si>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</si>
  <si>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</si>
  <si>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</si>
  <si>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</si>
  <si>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</si>
  <si>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</si>
  <si>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</si>
  <si>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</si>
  <si>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</si>
  <si>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</si>
  <si>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</si>
  <si>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</si>
  <si>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</si>
  <si>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</si>
  <si>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</si>
  <si>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</si>
  <si>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</si>
  <si>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</si>
  <si>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</si>
  <si>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</si>
  <si>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</si>
  <si>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</si>
  <si>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</si>
  <si>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</si>
  <si>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</si>
  <si>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</si>
  <si>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</si>
  <si>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</si>
  <si>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</si>
  <si>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</si>
  <si>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</si>
  <si>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</si>
  <si>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</si>
  <si>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</si>
  <si>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</si>
  <si>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</si>
  <si>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</si>
  <si>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</si>
  <si>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</si>
  <si>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</si>
  <si>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</si>
  <si>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</si>
  <si>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</si>
  <si>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</si>
  <si>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</si>
  <si>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</si>
  <si>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</si>
  <si>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</si>
  <si>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</si>
  <si>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</si>
  <si>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</si>
  <si>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</si>
  <si>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</si>
  <si>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</si>
  <si>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</si>
  <si>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</si>
  <si>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</si>
  <si>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</si>
  <si>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</si>
  <si>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</si>
  <si>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</si>
  <si>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</si>
  <si>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</si>
  <si>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</si>
  <si>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</si>
  <si>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</si>
  <si>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</si>
  <si>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</si>
  <si>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</si>
  <si>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</si>
  <si>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</si>
  <si>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</si>
  <si>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</si>
  <si>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</si>
  <si>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</si>
  <si>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</si>
  <si>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</si>
  <si>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</si>
  <si>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</si>
  <si>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</si>
  <si>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</si>
  <si>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</si>
  <si>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</si>
  <si>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</si>
  <si>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</si>
  <si>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</si>
  <si>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</si>
  <si>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</si>
  <si>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</si>
  <si>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</si>
  <si>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</si>
  <si>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</si>
  <si>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</si>
  <si>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</si>
  <si>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</si>
  <si>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</si>
  <si>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</si>
  <si>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</si>
  <si>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</si>
  <si>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</si>
  <si>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</si>
  <si>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</si>
  <si>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</si>
  <si>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</si>
  <si>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</si>
  <si>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</si>
  <si>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</si>
  <si>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</si>
  <si>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</si>
  <si>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</si>
  <si>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</si>
  <si>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</si>
  <si>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</si>
  <si>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</si>
  <si>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</si>
  <si>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</si>
  <si>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</si>
  <si>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</si>
  <si>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</si>
  <si>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</si>
  <si>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</si>
  <si>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</si>
  <si>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</si>
  <si>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</si>
  <si>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</si>
  <si>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</si>
  <si>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</si>
  <si>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</si>
  <si>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</si>
  <si>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</si>
  <si>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</si>
  <si>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</si>
  <si>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</si>
  <si>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</si>
  <si>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</si>
  <si>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</si>
  <si>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</si>
  <si>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</si>
  <si>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</si>
  <si>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</si>
  <si>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</si>
  <si>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</si>
  <si>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</si>
  <si>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</si>
  <si>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</si>
  <si>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</si>
  <si>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</si>
  <si>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</si>
  <si>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</si>
  <si>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</si>
  <si>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</si>
  <si>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</si>
  <si>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</si>
  <si>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</si>
  <si>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</si>
  <si>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</si>
  <si>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</si>
  <si>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</si>
  <si>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</si>
  <si>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</si>
  <si>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</si>
  <si>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</si>
  <si>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</si>
  <si>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</si>
  <si>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</si>
  <si>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</si>
  <si>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</si>
  <si>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</si>
  <si>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</si>
  <si>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</si>
  <si>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</si>
  <si>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</si>
  <si>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</si>
  <si>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</si>
  <si>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</si>
  <si>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</si>
  <si>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</si>
  <si>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</si>
  <si>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</si>
  <si>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</si>
  <si>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</si>
  <si>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</si>
  <si>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</si>
  <si>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</si>
  <si>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</si>
  <si>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</si>
  <si>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</si>
  <si>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</si>
  <si>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</si>
  <si>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</si>
  <si>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</si>
  <si>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</si>
  <si>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</si>
  <si>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</si>
  <si>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</si>
  <si>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</si>
  <si>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</si>
  <si>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</si>
  <si>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</si>
  <si>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</si>
  <si>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</si>
  <si>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</si>
  <si>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</si>
  <si>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</si>
  <si>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</si>
  <si>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</si>
  <si>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</si>
  <si>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</si>
  <si>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</si>
  <si>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</si>
  <si>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</si>
  <si>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</si>
  <si>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</si>
  <si>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</si>
  <si>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</si>
  <si>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</si>
  <si>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</si>
  <si>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</si>
  <si>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</si>
  <si>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</si>
  <si>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</si>
  <si>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</si>
  <si>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</si>
  <si>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</si>
  <si>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</si>
  <si>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</si>
  <si>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</si>
  <si>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</si>
  <si>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</si>
  <si>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</si>
  <si>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</si>
  <si>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</si>
  <si>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</si>
  <si>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</si>
  <si>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</si>
  <si>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</si>
  <si>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</si>
  <si>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</si>
  <si>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</si>
  <si>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</si>
  <si>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</si>
  <si>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</si>
  <si>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</si>
  <si>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</si>
  <si>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</si>
  <si>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</si>
  <si>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</si>
  <si>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</si>
  <si>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</si>
  <si>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</si>
  <si>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</si>
  <si>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</si>
  <si>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</si>
  <si>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</si>
  <si>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</si>
  <si>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</si>
  <si>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</si>
  <si>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</si>
  <si>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</si>
  <si>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</si>
  <si>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</si>
  <si>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</si>
  <si>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</si>
  <si>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</si>
  <si>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</si>
  <si>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</si>
  <si>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</si>
  <si>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</si>
  <si>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</si>
  <si>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</si>
  <si>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</si>
  <si>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</si>
  <si>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</si>
  <si>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</si>
  <si>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</si>
  <si>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</si>
  <si>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</si>
  <si>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</si>
  <si>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</si>
  <si>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</si>
  <si>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</si>
  <si>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</si>
  <si>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</si>
  <si>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</si>
  <si>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</si>
  <si>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</si>
  <si>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</si>
  <si>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</si>
  <si>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</si>
  <si>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</si>
  <si>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</si>
  <si>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</si>
  <si>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</si>
  <si>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</si>
  <si>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</si>
  <si>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</si>
  <si>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</si>
  <si>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</si>
  <si>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</si>
  <si>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</si>
  <si>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</si>
  <si>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</si>
  <si>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</si>
  <si>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</si>
  <si>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</si>
  <si>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</si>
  <si>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</si>
  <si>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</si>
  <si>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</si>
  <si>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</si>
  <si>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</si>
  <si>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</si>
  <si>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</si>
  <si>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</si>
  <si>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</si>
  <si>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</si>
  <si>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</si>
  <si>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</si>
  <si>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</si>
  <si>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</si>
  <si>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</si>
  <si>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</si>
  <si>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</si>
  <si>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</si>
  <si>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</si>
  <si>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</si>
  <si>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</si>
  <si>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</si>
  <si>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</si>
  <si>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</si>
  <si>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</si>
  <si>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</si>
  <si>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</si>
  <si>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</si>
  <si>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</si>
  <si>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</si>
  <si>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</si>
  <si>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</si>
  <si>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</si>
  <si>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</si>
  <si>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</si>
  <si>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</si>
  <si>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</si>
  <si>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</si>
  <si>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</si>
  <si>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</si>
  <si>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</si>
  <si>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</si>
  <si>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</si>
  <si>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</si>
  <si>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</si>
  <si>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</si>
  <si>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</si>
  <si>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</si>
  <si>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</si>
  <si>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</si>
  <si>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</si>
  <si>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</si>
  <si>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</si>
  <si>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</si>
  <si>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</si>
  <si>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</si>
  <si>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</si>
  <si>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</si>
  <si>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</si>
  <si>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</si>
  <si>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</si>
  <si>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</si>
  <si>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</si>
  <si>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</si>
  <si>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</si>
  <si>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</si>
  <si>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</si>
  <si>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</si>
  <si>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</si>
  <si>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</si>
  <si>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</si>
  <si>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</si>
  <si>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</si>
  <si>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</si>
  <si>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</si>
  <si>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</si>
  <si>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</si>
  <si>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</si>
  <si>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</si>
  <si>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</si>
  <si>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</si>
  <si>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</si>
  <si>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</si>
  <si>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</si>
  <si>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</si>
  <si>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</si>
  <si>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</si>
  <si>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</si>
  <si>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</si>
  <si>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</si>
  <si>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</si>
  <si>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</si>
  <si>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</si>
  <si>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</si>
  <si>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</si>
  <si>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</si>
  <si>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</si>
  <si>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</si>
  <si>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</si>
  <si>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</si>
  <si>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</si>
  <si>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</si>
  <si>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</si>
  <si>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</si>
  <si>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</si>
  <si>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</si>
  <si>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</si>
  <si>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</si>
  <si>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</si>
  <si>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</si>
  <si>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</si>
  <si>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</si>
  <si>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</si>
  <si>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</si>
  <si>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</si>
  <si>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</si>
  <si>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</si>
  <si>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</si>
  <si>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</si>
  <si>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</si>
  <si>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</si>
  <si>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</si>
  <si>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</si>
  <si>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</si>
  <si>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</si>
  <si>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</si>
  <si>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</si>
  <si>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</si>
  <si>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</si>
  <si>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</si>
  <si>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</si>
  <si>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</si>
  <si>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</si>
  <si>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</si>
  <si>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</si>
  <si>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</si>
  <si>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</si>
  <si>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</si>
  <si>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</si>
  <si>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</si>
  <si>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</si>
  <si>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</si>
  <si>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</si>
  <si>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</si>
  <si>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</si>
  <si>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</si>
  <si>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</si>
  <si>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</si>
  <si>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</si>
  <si>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</si>
  <si>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</si>
  <si>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</si>
  <si>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</si>
  <si>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</si>
  <si>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</si>
  <si>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</si>
  <si>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</si>
  <si>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</si>
  <si>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</si>
  <si>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</si>
  <si>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</si>
  <si>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</si>
  <si>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</si>
  <si>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</si>
  <si>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</si>
  <si>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</si>
  <si>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</si>
  <si>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</si>
  <si>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</si>
  <si>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</si>
  <si>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</si>
  <si>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</si>
  <si>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</si>
  <si>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</si>
  <si>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</si>
  <si>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</si>
  <si>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</si>
  <si>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</si>
  <si>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</si>
  <si>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</si>
  <si>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</si>
  <si>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</si>
  <si>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</si>
  <si>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</si>
  <si>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</si>
  <si>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</si>
  <si>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</si>
  <si>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</si>
  <si>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</si>
  <si>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</si>
  <si>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</si>
  <si>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</si>
  <si>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</si>
  <si>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</si>
  <si>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</si>
  <si>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</si>
  <si>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</si>
  <si>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</si>
  <si>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</si>
  <si>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</si>
  <si>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</si>
  <si>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</si>
  <si>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</si>
  <si>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</si>
  <si>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</si>
  <si>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</si>
  <si>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</si>
  <si>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</si>
  <si>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</si>
  <si>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</si>
  <si>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</si>
  <si>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</si>
  <si>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</si>
  <si>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</si>
  <si>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</si>
  <si>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</si>
  <si>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</si>
  <si>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</si>
  <si>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</si>
  <si>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</si>
  <si>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</si>
  <si>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</si>
  <si>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</si>
  <si>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</si>
  <si>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</si>
  <si>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</si>
  <si>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</si>
  <si>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</si>
  <si>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</si>
  <si>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</si>
  <si>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</si>
  <si>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</si>
  <si>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</si>
  <si>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</si>
  <si>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</si>
  <si>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</si>
  <si>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</si>
  <si>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</si>
  <si>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</si>
  <si>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</si>
  <si>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</si>
  <si>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</si>
  <si>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</si>
  <si>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</si>
  <si>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</si>
  <si>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</si>
  <si>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</si>
  <si>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</si>
  <si>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</si>
  <si>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</si>
  <si>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</si>
  <si>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</si>
  <si>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</si>
  <si>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</si>
  <si>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</si>
  <si>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</si>
  <si>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</si>
  <si>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</si>
  <si>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</si>
  <si>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</si>
  <si>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</si>
  <si>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</si>
  <si>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</si>
  <si>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</si>
  <si>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</si>
  <si>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</si>
  <si>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</si>
  <si>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</si>
  <si>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</si>
  <si>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</si>
  <si>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</si>
  <si>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</si>
  <si>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</si>
  <si>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</si>
  <si>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</si>
  <si>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</si>
  <si>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</si>
  <si>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</si>
  <si>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</si>
  <si>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</si>
  <si>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</si>
  <si>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</si>
  <si>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</si>
  <si>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</si>
  <si>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</si>
  <si>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</si>
  <si>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</si>
  <si>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</si>
  <si>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</si>
  <si>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</si>
  <si>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</si>
  <si>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</si>
  <si>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</si>
  <si>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</si>
  <si>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</si>
  <si>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</si>
  <si>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</si>
  <si>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</si>
  <si>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</si>
  <si>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</si>
  <si>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</si>
  <si>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</si>
  <si>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</si>
  <si>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</si>
  <si>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</si>
  <si>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</si>
  <si>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</si>
  <si>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</si>
  <si>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</si>
  <si>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</si>
  <si>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</si>
  <si>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</si>
  <si>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</si>
  <si>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</si>
  <si>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</si>
  <si>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</si>
  <si>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</si>
  <si>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</si>
  <si>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</si>
  <si>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</si>
  <si>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</si>
  <si>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</si>
  <si>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</si>
  <si>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</si>
  <si>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</si>
  <si>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</si>
  <si>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</si>
  <si>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</si>
  <si>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</si>
  <si>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</si>
  <si>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</si>
  <si>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</si>
  <si>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</si>
  <si>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</si>
  <si>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</si>
  <si>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</si>
  <si>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</si>
  <si>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</si>
  <si>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</si>
  <si>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</si>
  <si>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</si>
  <si>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</si>
  <si>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</si>
  <si>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</si>
  <si>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</si>
  <si>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</si>
  <si>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</si>
  <si>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</si>
  <si>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</si>
  <si>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</si>
  <si>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</si>
  <si>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</si>
  <si>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</si>
  <si>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</si>
  <si>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</si>
  <si>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</si>
  <si>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</si>
  <si>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</si>
  <si>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</si>
  <si>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</si>
  <si>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</si>
  <si>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</si>
  <si>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</si>
  <si>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</si>
  <si>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</si>
  <si>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</si>
  <si>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</si>
  <si>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</si>
  <si>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</si>
  <si>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</si>
  <si>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</si>
  <si>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</si>
  <si>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</si>
  <si>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</si>
  <si>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</si>
  <si>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</si>
  <si>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</si>
  <si>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</si>
  <si>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</si>
  <si>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</si>
  <si>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</si>
  <si>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</si>
  <si>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</si>
  <si>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</si>
  <si>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</si>
  <si>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</si>
  <si>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</si>
  <si>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</si>
  <si>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</si>
  <si>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</si>
  <si>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</si>
  <si>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</si>
  <si>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</si>
  <si>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</si>
  <si>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</si>
  <si>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</si>
  <si>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</si>
  <si>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</si>
  <si>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</si>
  <si>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</si>
  <si>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</si>
  <si>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</si>
  <si>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</si>
  <si>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</si>
  <si>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</si>
  <si>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</si>
  <si>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</si>
  <si>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</si>
  <si>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</si>
  <si>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</si>
  <si>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</si>
  <si>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</si>
  <si>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</si>
  <si>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</si>
  <si>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</si>
  <si>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</si>
  <si>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</si>
  <si>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</si>
  <si>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</si>
  <si>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</si>
  <si>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</si>
  <si>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</si>
  <si>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</si>
  <si>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</si>
  <si>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</si>
  <si>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</si>
  <si>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</si>
  <si>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</si>
  <si>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</si>
  <si>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</si>
  <si>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</si>
  <si>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</si>
  <si>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</si>
  <si>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</si>
  <si>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</si>
  <si>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</si>
  <si>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</si>
  <si>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</si>
  <si>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</si>
  <si>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</si>
  <si>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</si>
  <si>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</si>
  <si>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</si>
  <si>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</si>
  <si>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</si>
  <si>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</si>
  <si>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</si>
  <si>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</si>
  <si>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</si>
  <si>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</si>
  <si>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</si>
  <si>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</si>
  <si>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</si>
  <si>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</si>
  <si>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</si>
  <si>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</si>
  <si>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</si>
  <si>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</si>
  <si>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</si>
  <si>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</si>
  <si>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</si>
  <si>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</si>
  <si>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</si>
  <si>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</si>
  <si>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</si>
  <si>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</si>
  <si>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</si>
  <si>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</si>
  <si>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</si>
  <si>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</si>
  <si>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</si>
  <si>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</si>
  <si>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</si>
  <si>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</si>
  <si>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</si>
  <si>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</si>
  <si>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</si>
  <si>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</si>
  <si>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</si>
  <si>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</si>
  <si>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</si>
  <si>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</si>
  <si>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</si>
  <si>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</si>
  <si>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</si>
  <si>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</si>
  <si>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</si>
  <si>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</si>
  <si>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</si>
  <si>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</si>
  <si>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</si>
  <si>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</si>
  <si>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</si>
  <si>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</si>
  <si>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</si>
  <si>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</si>
  <si>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</si>
  <si>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</si>
  <si>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</si>
  <si>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</si>
  <si>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</si>
  <si>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</si>
  <si>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</si>
  <si>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</si>
  <si>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</si>
  <si>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</si>
  <si>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</si>
  <si>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</si>
  <si>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</si>
  <si>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</si>
  <si>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</si>
  <si>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</si>
  <si>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</si>
  <si>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</si>
  <si>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</si>
  <si>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</si>
  <si>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</si>
  <si>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</si>
  <si>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</si>
  <si>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</si>
  <si>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</si>
  <si>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</si>
  <si>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</si>
  <si>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</si>
  <si>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</si>
  <si>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</si>
  <si>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</si>
  <si>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</si>
  <si>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</si>
  <si>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</si>
  <si>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</si>
  <si>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</si>
  <si>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</si>
  <si>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</si>
  <si>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</si>
  <si>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</si>
  <si>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</si>
  <si>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</si>
  <si>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</si>
  <si>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</si>
  <si>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</si>
  <si>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</si>
  <si>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</si>
  <si>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</si>
  <si>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</si>
  <si>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</si>
  <si>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</si>
  <si>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</si>
  <si>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</si>
  <si>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</si>
  <si>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</si>
  <si>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</si>
  <si>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</si>
  <si>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</si>
  <si>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</si>
  <si>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</si>
  <si>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</si>
  <si>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</si>
  <si>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</si>
  <si>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</si>
  <si>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</si>
  <si>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</si>
  <si>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</si>
  <si>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</si>
  <si>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</si>
  <si>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</si>
  <si>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</si>
  <si>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</si>
  <si>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</si>
  <si>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</si>
  <si>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</si>
  <si>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</si>
  <si>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</si>
  <si>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</si>
  <si>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</si>
  <si>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</si>
  <si>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</si>
  <si>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</si>
  <si>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</si>
  <si>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</si>
  <si>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</si>
  <si>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</si>
  <si>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</si>
  <si>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</si>
  <si>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</si>
  <si>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</si>
  <si>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</si>
  <si>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</si>
  <si>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</si>
  <si>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</si>
  <si>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</si>
  <si>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</si>
  <si>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</si>
  <si>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</si>
  <si>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</si>
  <si>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</si>
  <si>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</si>
  <si>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</si>
  <si>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</si>
  <si>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</si>
  <si>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</si>
  <si>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</si>
  <si>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</si>
  <si>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</si>
  <si>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</si>
  <si>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</si>
  <si>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</si>
  <si>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</si>
  <si>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</si>
  <si>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</si>
  <si>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</si>
  <si>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</si>
  <si>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</si>
  <si>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</si>
  <si>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</si>
  <si>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</si>
  <si>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</si>
  <si>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</si>
  <si>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</si>
  <si>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</si>
  <si>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</si>
  <si>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</si>
  <si>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</si>
  <si>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</si>
  <si>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</si>
  <si>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</si>
  <si>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</si>
  <si>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</si>
  <si>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</si>
  <si>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</si>
  <si>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</si>
  <si>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</si>
  <si>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</si>
  <si>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</si>
  <si>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</si>
  <si>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</si>
  <si>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</si>
  <si>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</si>
  <si>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</si>
  <si>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</si>
  <si>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</si>
  <si>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</si>
  <si>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</si>
  <si>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</si>
  <si>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</si>
  <si>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</si>
  <si>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</si>
  <si>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</si>
  <si>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</si>
  <si>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</si>
  <si>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</si>
  <si>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</si>
  <si>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</si>
  <si>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</si>
  <si>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</si>
  <si>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</si>
  <si>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</si>
  <si>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</si>
  <si>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</si>
  <si>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</si>
  <si>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</si>
  <si>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</si>
  <si>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</si>
  <si>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</si>
  <si>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</si>
  <si>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</si>
  <si>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</si>
  <si>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</si>
  <si>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</si>
  <si>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</si>
  <si>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</si>
  <si>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</si>
  <si>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</si>
  <si>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</si>
  <si>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</si>
  <si>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</si>
  <si>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</si>
  <si>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</si>
  <si>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</si>
  <si>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</si>
  <si>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</si>
  <si>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</si>
  <si>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</si>
  <si>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</si>
  <si>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</si>
  <si>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</si>
  <si>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</si>
  <si>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</si>
  <si>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</si>
  <si>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</si>
  <si>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</si>
  <si>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</si>
  <si>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</si>
  <si>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</si>
  <si>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</si>
  <si>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</si>
  <si>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</si>
  <si>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</si>
  <si>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</si>
  <si>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</si>
  <si>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</si>
  <si>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</si>
  <si>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</si>
  <si>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</si>
  <si>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</si>
  <si>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</si>
  <si>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</si>
  <si>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</si>
  <si>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</si>
  <si>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</si>
  <si>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</si>
  <si>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</si>
  <si>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</si>
  <si>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</si>
  <si>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</si>
  <si>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</si>
  <si>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</si>
  <si>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</si>
  <si>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</si>
  <si>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</si>
  <si>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</si>
  <si>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</si>
  <si>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</si>
  <si>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</si>
  <si>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</si>
  <si>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</si>
  <si>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</si>
  <si>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</si>
  <si>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</si>
  <si>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</si>
  <si>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</si>
  <si>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</si>
  <si>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</si>
  <si>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</si>
  <si>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</si>
  <si>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</si>
  <si>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</si>
  <si>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</si>
  <si>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</si>
  <si>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</si>
  <si>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</si>
  <si>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</si>
  <si>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</si>
  <si>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</si>
  <si>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</si>
  <si>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</si>
  <si>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</si>
  <si>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</si>
  <si>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</si>
  <si>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</si>
  <si>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</si>
  <si>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</si>
  <si>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</si>
  <si>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</si>
  <si>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</si>
  <si>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</si>
  <si>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</si>
  <si>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</si>
  <si>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</si>
  <si>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</si>
  <si>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</si>
  <si>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</si>
  <si>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</si>
  <si>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</si>
  <si>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</si>
  <si>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</si>
  <si>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</si>
  <si>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</si>
  <si>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</si>
  <si>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</si>
  <si>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</si>
  <si>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</si>
  <si>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</si>
  <si>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</si>
  <si>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</si>
  <si>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</si>
  <si>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</si>
  <si>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</si>
  <si>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</si>
  <si>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</si>
  <si>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</si>
  <si>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</si>
  <si>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</si>
  <si>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</si>
  <si>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</si>
  <si>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</si>
  <si>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</si>
  <si>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</si>
  <si>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</si>
  <si>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</si>
  <si>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</si>
  <si>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</si>
  <si>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</si>
  <si>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</si>
  <si>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</si>
  <si>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</si>
  <si>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</si>
  <si>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</si>
  <si>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</si>
  <si>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</si>
  <si>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</si>
  <si>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</si>
  <si>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</si>
  <si>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</si>
  <si>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</si>
  <si>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</si>
  <si>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</si>
  <si>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</si>
  <si>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</si>
  <si>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</si>
  <si>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</si>
  <si>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</si>
  <si>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</si>
  <si>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</si>
  <si>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</si>
  <si>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</si>
  <si>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</si>
  <si>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</si>
  <si>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</si>
  <si>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</si>
  <si>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</si>
  <si>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</si>
  <si>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</si>
  <si>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</si>
  <si>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</si>
  <si>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</si>
  <si>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</si>
  <si>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</si>
  <si>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</si>
  <si>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</si>
  <si>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</si>
  <si>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</si>
  <si>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</si>
  <si>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</si>
  <si>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</si>
  <si>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</si>
  <si>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</si>
  <si>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</si>
  <si>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</si>
  <si>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</si>
  <si>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</si>
  <si>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</si>
  <si>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</si>
  <si>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</si>
  <si>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</si>
  <si>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</si>
  <si>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</si>
  <si>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</si>
  <si>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</si>
  <si>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</si>
  <si>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</si>
  <si>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</si>
  <si>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</si>
  <si>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</si>
  <si>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</si>
  <si>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</si>
  <si>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</si>
  <si>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</si>
  <si>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</si>
  <si>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</si>
  <si>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</si>
  <si>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</si>
  <si>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</si>
  <si>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</si>
  <si>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</si>
  <si>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</si>
  <si>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</si>
  <si>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</si>
  <si>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</si>
  <si>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</si>
  <si>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</si>
  <si>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</si>
  <si>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</si>
  <si>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</si>
  <si>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</si>
  <si>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</si>
  <si>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</si>
  <si>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</si>
  <si>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</si>
  <si>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</si>
  <si>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</si>
  <si>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</si>
  <si>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</si>
  <si>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</si>
  <si>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</si>
  <si>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</si>
  <si>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</si>
  <si>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</si>
  <si>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</si>
  <si>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</si>
  <si>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</si>
  <si>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</si>
  <si>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</si>
  <si>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</si>
  <si>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</si>
  <si>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</si>
  <si>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</si>
  <si>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</si>
  <si>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</si>
  <si>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</si>
  <si>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</si>
  <si>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</si>
  <si>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</si>
  <si>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</si>
  <si>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</si>
  <si>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</si>
  <si>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</si>
  <si>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</si>
  <si>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</si>
  <si>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</si>
  <si>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</si>
  <si>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</si>
  <si>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</si>
  <si>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</si>
  <si>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</si>
  <si>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</si>
  <si>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</si>
  <si>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</si>
  <si>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</si>
  <si>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</si>
  <si>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</si>
  <si>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</si>
  <si>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</si>
  <si>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</si>
  <si>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</si>
  <si>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</si>
  <si>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</si>
  <si>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</si>
  <si>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</si>
  <si>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</si>
  <si>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</si>
  <si>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</si>
  <si>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</si>
  <si>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</si>
  <si>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</si>
  <si>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</si>
  <si>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</si>
  <si>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</si>
  <si>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</si>
  <si>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</si>
  <si>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</si>
  <si>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</si>
  <si>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</si>
  <si>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</si>
  <si>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</si>
  <si>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</si>
  <si>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</si>
  <si>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</si>
  <si>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</si>
  <si>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</si>
  <si>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</si>
  <si>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</si>
  <si>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</si>
  <si>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</si>
  <si>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</si>
  <si>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</si>
  <si>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</si>
  <si>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</si>
  <si>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</si>
  <si>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</si>
  <si>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</si>
  <si>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</si>
  <si>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</si>
  <si>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</si>
  <si>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</si>
  <si>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</si>
  <si>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</si>
  <si>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</si>
  <si>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</si>
  <si>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</si>
  <si>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</si>
  <si>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</si>
  <si>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</si>
  <si>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</si>
  <si>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</si>
  <si>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</si>
  <si>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</si>
  <si>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</si>
  <si>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</si>
  <si>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</si>
  <si>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</si>
  <si>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</si>
  <si>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</si>
  <si>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</si>
  <si>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</si>
  <si>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</si>
  <si>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</si>
  <si>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</si>
  <si>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</si>
  <si>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</si>
  <si>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</si>
  <si>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</si>
  <si>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</si>
  <si>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</si>
  <si>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</si>
  <si>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</si>
  <si>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</si>
  <si>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</si>
  <si>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</si>
  <si>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</si>
  <si>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</si>
  <si>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</si>
  <si>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</si>
  <si>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</si>
  <si>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</si>
  <si>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</si>
  <si>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</si>
  <si>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</si>
  <si>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</si>
  <si>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</si>
  <si>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</si>
  <si>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</si>
  <si>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</si>
  <si>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</si>
  <si>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</si>
  <si>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</si>
  <si>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</si>
  <si>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</si>
  <si>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</si>
  <si>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</si>
  <si>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</si>
  <si>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</si>
  <si>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</si>
  <si>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</si>
  <si>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</si>
  <si>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</si>
  <si>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</si>
  <si>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</si>
  <si>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</si>
  <si>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</si>
  <si>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</si>
  <si>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</si>
  <si>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</si>
  <si>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</si>
  <si>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</si>
  <si>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</si>
  <si>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</si>
  <si>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</si>
  <si>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</si>
  <si>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</si>
  <si>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</si>
  <si>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</si>
  <si>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</si>
  <si>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</si>
  <si>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</si>
  <si>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</si>
  <si>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</si>
  <si>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</si>
  <si>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</si>
  <si>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</si>
  <si>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</si>
  <si>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</si>
  <si>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</si>
  <si>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</si>
  <si>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</si>
  <si>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</si>
  <si>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</si>
  <si>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</si>
  <si>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</si>
  <si>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</si>
  <si>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</si>
  <si>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</si>
  <si>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</si>
  <si>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</si>
  <si>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</si>
  <si>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</si>
  <si>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</si>
  <si>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</si>
  <si>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</si>
  <si>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</si>
  <si>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</si>
  <si>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</si>
  <si>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</si>
  <si>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</si>
  <si>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</si>
  <si>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</si>
  <si>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</si>
  <si>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</si>
  <si>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</si>
  <si>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</si>
  <si>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</si>
  <si>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</si>
  <si>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</si>
  <si>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</si>
  <si>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</si>
  <si>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</si>
  <si>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</si>
  <si>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</si>
  <si>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</si>
  <si>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</si>
  <si>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</si>
  <si>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</si>
  <si>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</si>
  <si>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</si>
  <si>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</si>
  <si>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</si>
  <si>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</si>
  <si>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</si>
  <si>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</si>
  <si>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</si>
  <si>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</si>
  <si>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</si>
  <si>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</si>
  <si>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</si>
  <si>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</si>
  <si>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</si>
  <si>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</si>
  <si>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</si>
  <si>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</si>
  <si>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</si>
  <si>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</si>
  <si>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</si>
  <si>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</si>
  <si>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</si>
  <si>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</si>
  <si>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</si>
  <si>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</si>
  <si>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</si>
  <si>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</si>
  <si>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</si>
  <si>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</si>
  <si>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</si>
  <si>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</si>
  <si>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</si>
  <si>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</si>
  <si>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</si>
  <si>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</si>
  <si>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</si>
  <si>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</si>
  <si>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</si>
  <si>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</si>
  <si>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</si>
  <si>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</si>
  <si>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</si>
  <si>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</si>
  <si>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</si>
  <si>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</si>
  <si>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</si>
  <si>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</si>
  <si>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</si>
  <si>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</si>
  <si>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</si>
  <si>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</si>
  <si>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</si>
  <si>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</si>
  <si>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</si>
  <si>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</si>
  <si>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</si>
  <si>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</si>
  <si>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</si>
  <si>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</si>
  <si>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</si>
  <si>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</si>
  <si>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</si>
  <si>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</si>
  <si>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</si>
  <si>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</si>
  <si>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</si>
  <si>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</si>
  <si>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</si>
  <si>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</si>
  <si>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</si>
  <si>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</si>
  <si>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</si>
  <si>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</si>
  <si>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</si>
  <si>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</si>
  <si>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</si>
  <si>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</si>
  <si>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</si>
  <si>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</si>
  <si>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</si>
  <si>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</si>
  <si>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</si>
  <si>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</si>
  <si>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</si>
  <si>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</si>
  <si>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</si>
  <si>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</si>
  <si>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</si>
  <si>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</si>
  <si>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</si>
  <si>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</si>
  <si>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</si>
  <si>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</si>
  <si>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</si>
  <si>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</si>
  <si>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</si>
  <si>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</si>
  <si>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</si>
  <si>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</si>
  <si>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</si>
  <si>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</si>
  <si>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</si>
  <si>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</si>
  <si>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</si>
  <si>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</si>
  <si>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</si>
  <si>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</si>
  <si>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</si>
  <si>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</si>
  <si>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</si>
  <si>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</si>
  <si>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</si>
  <si>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</si>
  <si>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</si>
  <si>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</si>
  <si>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</si>
  <si>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</si>
  <si>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</si>
  <si>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</si>
  <si>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</si>
  <si>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</si>
  <si>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</si>
  <si>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</si>
  <si>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</si>
  <si>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</si>
  <si>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</si>
  <si>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</si>
  <si>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</si>
  <si>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</si>
  <si>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</si>
  <si>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</si>
  <si>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</si>
  <si>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</si>
  <si>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</si>
  <si>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</si>
  <si>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</si>
  <si>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</si>
  <si>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</si>
  <si>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</si>
  <si>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</si>
  <si>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</si>
  <si>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</si>
  <si>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</si>
  <si>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</si>
  <si>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</si>
  <si>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</si>
  <si>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</si>
  <si>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</si>
  <si>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</si>
  <si>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</si>
  <si>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</si>
  <si>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</si>
  <si>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</si>
  <si>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</si>
  <si>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</si>
  <si>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</si>
  <si>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</si>
  <si>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</si>
  <si>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</si>
  <si>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</si>
  <si>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</si>
  <si>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</si>
  <si>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</si>
  <si>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</si>
  <si>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</si>
  <si>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</si>
  <si>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</si>
  <si>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</si>
  <si>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</si>
  <si>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</si>
  <si>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</si>
  <si>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</si>
  <si>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</si>
  <si>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</si>
  <si>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</si>
  <si>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</si>
  <si>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</si>
  <si>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</si>
  <si>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</si>
  <si>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</si>
  <si>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</si>
  <si>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</si>
  <si>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</si>
  <si>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</si>
  <si>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</si>
  <si>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</si>
  <si>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</si>
  <si>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</si>
  <si>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</si>
  <si>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</si>
  <si>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</si>
  <si>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</si>
  <si>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</si>
  <si>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</si>
  <si>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</si>
  <si>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</si>
  <si>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</si>
  <si>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</si>
  <si>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</si>
  <si>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</si>
  <si>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</si>
  <si>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</si>
  <si>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</si>
  <si>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</si>
  <si>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</si>
  <si>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</si>
  <si>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</si>
  <si>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</si>
  <si>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</si>
  <si>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</si>
  <si>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</si>
  <si>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</si>
  <si>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</si>
  <si>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</si>
  <si>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</si>
  <si>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</si>
  <si>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</si>
  <si>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</si>
  <si>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</si>
  <si>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</si>
  <si>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</si>
  <si>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</si>
  <si>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</si>
  <si>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</si>
  <si>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</si>
  <si>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</si>
  <si>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</si>
  <si>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</si>
  <si>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</si>
  <si>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</si>
  <si>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</si>
  <si>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</si>
  <si>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</si>
  <si>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</si>
  <si>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</si>
  <si>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</si>
  <si>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</si>
  <si>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</si>
  <si>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</si>
  <si>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</si>
  <si>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</si>
  <si>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</si>
  <si>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</si>
  <si>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</si>
  <si>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</si>
  <si>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</si>
  <si>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</si>
  <si>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</si>
  <si>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</si>
  <si>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</si>
  <si>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</si>
  <si>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</si>
  <si>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</si>
  <si>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</si>
  <si>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</si>
  <si>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</si>
  <si>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</si>
  <si>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</si>
  <si>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</si>
  <si>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</si>
  <si>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</si>
  <si>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</si>
  <si>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</si>
  <si>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</si>
  <si>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</si>
  <si>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</si>
  <si>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</si>
  <si>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</si>
  <si>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</si>
  <si>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</si>
  <si>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</si>
  <si>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</si>
  <si>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</si>
  <si>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</si>
  <si>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</si>
  <si>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</si>
  <si>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</si>
  <si>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</si>
  <si>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</si>
  <si>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</si>
  <si>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</si>
  <si>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</si>
  <si>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</si>
  <si>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</si>
  <si>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</si>
  <si>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</si>
  <si>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</si>
  <si>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</si>
  <si>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</si>
  <si>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</si>
  <si>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</si>
  <si>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</si>
  <si>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</si>
  <si>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</si>
  <si>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</si>
  <si>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</si>
  <si>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</si>
  <si>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</si>
  <si>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</si>
  <si>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</si>
  <si>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</si>
  <si>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</si>
  <si>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</si>
  <si>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</si>
  <si>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</si>
  <si>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</si>
  <si>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</si>
  <si>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</si>
  <si>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</si>
  <si>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</si>
  <si>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</si>
  <si>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</si>
  <si>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</si>
  <si>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</si>
  <si>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</si>
  <si>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</si>
  <si>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</si>
  <si>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</si>
  <si>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</si>
  <si>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</si>
  <si>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</si>
  <si>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</si>
  <si>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</si>
  <si>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</si>
  <si>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</si>
  <si>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</si>
  <si>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</si>
  <si>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</si>
  <si>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</si>
  <si>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</si>
  <si>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</si>
  <si>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</si>
  <si>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</si>
  <si>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</si>
  <si>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</si>
  <si>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</si>
  <si>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</si>
  <si>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</si>
  <si>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</si>
  <si>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</si>
  <si>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</si>
  <si>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</si>
  <si>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</si>
  <si>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</si>
  <si>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</si>
  <si>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</si>
  <si>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</si>
  <si>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</si>
  <si>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</si>
  <si>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</si>
  <si>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</si>
  <si>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</si>
  <si>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</si>
  <si>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</si>
  <si>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</si>
  <si>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</si>
  <si>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</si>
  <si>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</si>
  <si>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</si>
  <si>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</si>
  <si>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</si>
  <si>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</si>
  <si>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</si>
  <si>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</si>
  <si>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</si>
  <si>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</si>
  <si>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</si>
  <si>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</si>
  <si>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</si>
  <si>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</si>
  <si>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</si>
  <si>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</si>
  <si>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</si>
  <si>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</si>
  <si>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</si>
  <si>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</si>
  <si>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</si>
  <si>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</si>
  <si>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</si>
  <si>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</si>
  <si>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</si>
  <si>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</si>
  <si>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</si>
  <si>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</si>
  <si>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</si>
  <si>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</si>
  <si>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</si>
  <si>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</si>
  <si>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</si>
  <si>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</si>
  <si>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</si>
  <si>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</si>
  <si>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</si>
  <si>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</si>
  <si>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</si>
  <si>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</si>
  <si>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</si>
  <si>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</si>
  <si>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</si>
  <si>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</si>
  <si>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</si>
  <si>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</si>
  <si>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</si>
  <si>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</si>
  <si>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</si>
  <si>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</si>
  <si>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</si>
  <si>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</si>
  <si>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</si>
  <si>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</si>
  <si>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</si>
  <si>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</si>
  <si>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</si>
  <si>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</si>
  <si>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</si>
  <si>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</si>
  <si>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</si>
  <si>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</si>
  <si>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</si>
  <si>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</si>
  <si>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</si>
  <si>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</si>
  <si>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</si>
  <si>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</si>
  <si>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</si>
  <si>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</si>
  <si>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</si>
  <si>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</si>
  <si>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</si>
  <si>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</si>
  <si>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</si>
  <si>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</si>
  <si>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</si>
  <si>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</si>
  <si>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</si>
  <si>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</si>
  <si>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</si>
  <si>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</si>
  <si>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</si>
  <si>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</si>
  <si>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</si>
  <si>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</si>
  <si>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</si>
  <si>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</si>
  <si>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</si>
  <si>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</si>
  <si>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</si>
  <si>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</si>
  <si>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</si>
  <si>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</si>
  <si>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</si>
  <si>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</si>
  <si>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</si>
  <si>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</si>
  <si>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</si>
  <si>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</si>
  <si>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</si>
  <si>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</si>
  <si>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</si>
  <si>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</si>
  <si>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</si>
  <si>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</si>
  <si>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</si>
  <si>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</si>
  <si>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</si>
  <si>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</si>
  <si>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</si>
  <si>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</si>
  <si>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</si>
  <si>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</si>
  <si>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</si>
  <si>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</si>
  <si>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</si>
  <si>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</si>
  <si>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</si>
  <si>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</si>
  <si>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</si>
  <si>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</si>
  <si>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</si>
  <si>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</si>
  <si>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</si>
  <si>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</si>
  <si>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</si>
  <si>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</si>
  <si>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</si>
  <si>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</si>
  <si>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</si>
  <si>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</si>
  <si>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</si>
  <si>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</si>
  <si>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</si>
  <si>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</si>
  <si>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</si>
  <si>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</si>
  <si>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</si>
  <si>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</si>
  <si>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</si>
  <si>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</si>
  <si>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</si>
  <si>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</si>
  <si>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</si>
  <si>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</si>
  <si>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</si>
  <si>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</si>
  <si>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</si>
  <si>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</si>
  <si>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</si>
  <si>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</si>
  <si>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</si>
  <si>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</si>
  <si>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</si>
  <si>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</si>
  <si>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</si>
  <si>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</si>
  <si>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</si>
  <si>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</si>
  <si>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</si>
  <si>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</si>
  <si>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</si>
  <si>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</si>
  <si>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</si>
  <si>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</si>
  <si>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</si>
  <si>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</si>
  <si>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</si>
  <si>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</si>
  <si>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</si>
  <si>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</si>
  <si>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</si>
  <si>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</si>
  <si>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</si>
  <si>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</si>
  <si>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</si>
  <si>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</si>
  <si>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</si>
  <si>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</si>
  <si>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</si>
  <si>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</si>
  <si>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</si>
  <si>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</si>
  <si>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</si>
  <si>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</si>
  <si>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</si>
  <si>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</si>
  <si>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</si>
  <si>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</si>
  <si>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</si>
  <si>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</si>
  <si>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</si>
  <si>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</si>
  <si>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</si>
  <si>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</si>
  <si>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</si>
  <si>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</si>
  <si>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</si>
  <si>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</si>
  <si>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</si>
  <si>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</si>
  <si>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</si>
  <si>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</si>
  <si>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</si>
  <si>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</si>
  <si>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</si>
  <si>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</si>
  <si>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</si>
  <si>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</si>
  <si>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</si>
  <si>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</si>
  <si>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</si>
  <si>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</si>
  <si>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</si>
  <si>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</si>
  <si>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</si>
  <si>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</si>
  <si>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</si>
  <si>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</si>
  <si>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</si>
  <si>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</si>
  <si>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</si>
  <si>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</si>
  <si>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</si>
  <si>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</si>
  <si>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</si>
  <si>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</si>
  <si>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</si>
  <si>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</si>
  <si>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</si>
  <si>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</si>
  <si>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</si>
  <si>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</si>
  <si>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</si>
  <si>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</si>
  <si>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</si>
  <si>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</si>
  <si>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</si>
  <si>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</si>
  <si>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</si>
  <si>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</si>
  <si>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</si>
  <si>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</si>
  <si>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</si>
  <si>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</si>
  <si>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</si>
  <si>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</si>
  <si>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</si>
  <si>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</si>
  <si>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</si>
  <si>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</si>
  <si>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</si>
  <si>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</si>
  <si>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</si>
  <si>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</si>
  <si>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</si>
  <si>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</si>
  <si>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</si>
  <si>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</si>
  <si>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</si>
  <si>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</si>
  <si>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</si>
  <si>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</si>
  <si>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</si>
  <si>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</si>
  <si>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</si>
  <si>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</si>
  <si>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</si>
  <si>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</si>
  <si>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</si>
  <si>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</si>
  <si>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</si>
  <si>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</si>
  <si>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</si>
  <si>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</si>
  <si>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</si>
  <si>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</si>
  <si>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</si>
  <si>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</si>
  <si>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</si>
  <si>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</si>
  <si>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</si>
  <si>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</si>
  <si>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</si>
  <si>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</si>
  <si>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</si>
  <si>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</si>
  <si>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</si>
  <si>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</si>
  <si>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</si>
  <si>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</si>
  <si>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</si>
  <si>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</si>
  <si>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</si>
  <si>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</si>
  <si>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</si>
  <si>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</si>
  <si>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</si>
  <si>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</si>
  <si>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</si>
  <si>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</si>
  <si>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</si>
  <si>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</si>
  <si>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</si>
  <si>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</si>
  <si>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</si>
  <si>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</si>
  <si>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</si>
  <si>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</si>
  <si>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</si>
  <si>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</si>
  <si>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</si>
  <si>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</si>
  <si>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</si>
  <si>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</si>
  <si>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</si>
  <si>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</si>
  <si>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</si>
  <si>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</si>
  <si>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</si>
  <si>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</si>
  <si>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</si>
  <si>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</si>
  <si>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</si>
  <si>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</si>
  <si>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</si>
  <si>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</si>
  <si>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</si>
  <si>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</si>
  <si>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</si>
  <si>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</si>
  <si>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</si>
  <si>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</si>
  <si>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</si>
  <si>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</si>
  <si>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</si>
  <si>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</si>
  <si>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</si>
  <si>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</si>
  <si>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</si>
  <si>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</si>
  <si>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</si>
  <si>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</si>
  <si>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</si>
  <si>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</si>
  <si>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</si>
  <si>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</si>
  <si>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</si>
  <si>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</si>
  <si>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</si>
  <si>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</si>
  <si>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</si>
  <si>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</si>
  <si>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</si>
  <si>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</si>
  <si>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</si>
  <si>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</si>
  <si>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</si>
  <si>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</si>
  <si>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</si>
  <si>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</si>
  <si>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</si>
  <si>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</si>
  <si>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</si>
  <si>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</si>
  <si>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</si>
  <si>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</si>
  <si>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</si>
  <si>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</si>
  <si>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</si>
  <si>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</si>
  <si>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</si>
  <si>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</si>
  <si>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</si>
  <si>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</si>
  <si>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</si>
  <si>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</si>
  <si>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</si>
  <si>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</si>
  <si>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</si>
  <si>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</si>
  <si>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</si>
  <si>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</si>
  <si>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</si>
  <si>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</si>
  <si>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</si>
  <si>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</si>
  <si>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</si>
  <si>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</si>
  <si>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</si>
  <si>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</si>
  <si>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</si>
  <si>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</si>
  <si>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</si>
  <si>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</si>
  <si>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</si>
  <si>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</si>
  <si>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</si>
  <si>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</si>
  <si>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</si>
  <si>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</si>
  <si>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</si>
  <si>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</si>
  <si>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</si>
  <si>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</si>
  <si>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</si>
  <si>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</si>
  <si>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</si>
  <si>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</si>
  <si>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</si>
  <si>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</si>
  <si>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</si>
  <si>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</si>
  <si>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</si>
  <si>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</si>
  <si>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</si>
  <si>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</si>
  <si>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</si>
  <si>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</si>
  <si>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</si>
  <si>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</si>
  <si>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</si>
  <si>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</si>
  <si>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</si>
  <si>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</si>
  <si>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</si>
  <si>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</si>
  <si>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</si>
  <si>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</si>
  <si>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</si>
  <si>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</si>
  <si>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</si>
  <si>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</si>
  <si>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</si>
  <si>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</si>
  <si>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</si>
  <si>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</si>
  <si>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</si>
  <si>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</si>
  <si>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</si>
  <si>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</si>
  <si>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</si>
  <si>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</si>
  <si>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</si>
  <si>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</si>
  <si>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</si>
  <si>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</si>
  <si>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</si>
  <si>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</si>
  <si>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</si>
  <si>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</si>
  <si>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</si>
  <si>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</si>
  <si>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</si>
  <si>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</si>
  <si>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</si>
  <si>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</si>
  <si>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</si>
  <si>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</si>
  <si>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</si>
  <si>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</si>
  <si>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</si>
  <si>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</si>
  <si>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</si>
  <si>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</si>
  <si>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</si>
  <si>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</si>
  <si>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</si>
  <si>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</si>
  <si>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</si>
  <si>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</si>
  <si>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</si>
  <si>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</si>
  <si>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</si>
  <si>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</si>
  <si>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</si>
  <si>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</si>
  <si>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</si>
  <si>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</si>
  <si>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</si>
  <si>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</si>
  <si>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</si>
  <si>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</si>
  <si>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</si>
  <si>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</si>
  <si>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</si>
  <si>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</si>
  <si>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</si>
  <si>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</si>
  <si>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</si>
  <si>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</si>
  <si>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</si>
  <si>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</si>
  <si>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</si>
  <si>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</si>
  <si>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</si>
  <si>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</si>
  <si>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</si>
  <si>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</si>
  <si>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</si>
  <si>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</si>
  <si>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</si>
  <si>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</si>
  <si>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</si>
  <si>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</si>
  <si>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</si>
  <si>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</si>
  <si>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</si>
  <si>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</si>
  <si>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</si>
  <si>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</si>
  <si>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</si>
  <si>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</si>
  <si>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</si>
  <si>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</si>
  <si>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</si>
  <si>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</si>
  <si>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</si>
  <si>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</si>
  <si>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</si>
  <si>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</si>
  <si>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</si>
  <si>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</si>
  <si>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</si>
  <si>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</si>
  <si>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</si>
  <si>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</si>
  <si>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</si>
  <si>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</si>
  <si>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</si>
  <si>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</si>
  <si>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</si>
  <si>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</si>
  <si>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</si>
  <si>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</si>
  <si>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</si>
  <si>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</si>
  <si>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</si>
  <si>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</si>
  <si>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</si>
  <si>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</si>
  <si>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</si>
  <si>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</si>
  <si>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</si>
  <si>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</si>
  <si>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</si>
  <si>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</si>
  <si>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</si>
  <si>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</si>
  <si>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</si>
  <si>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</si>
  <si>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</si>
  <si>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</si>
  <si>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</si>
  <si>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</si>
  <si>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</si>
  <si>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</si>
  <si>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</si>
  <si>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</si>
  <si>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</si>
  <si>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</si>
  <si>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</si>
  <si>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</si>
  <si>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</si>
  <si>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</si>
  <si>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</si>
  <si>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</si>
  <si>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</si>
  <si>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</si>
  <si>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</si>
  <si>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</si>
  <si>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</si>
  <si>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</si>
  <si>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</si>
  <si>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</si>
  <si>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</si>
  <si>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</si>
  <si>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</si>
  <si>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</si>
  <si>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</si>
  <si>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</si>
  <si>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</si>
  <si>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</si>
  <si>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</si>
  <si>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</si>
  <si>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</si>
  <si>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</si>
  <si>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</si>
  <si>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</si>
  <si>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</si>
  <si>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</si>
  <si>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</si>
  <si>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</si>
  <si>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</si>
  <si>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</si>
  <si>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</si>
  <si>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</si>
  <si>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</si>
  <si>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</si>
  <si>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</si>
  <si>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</si>
  <si>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</si>
  <si>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</si>
  <si>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</si>
  <si>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</si>
  <si>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</si>
  <si>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</si>
  <si>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</si>
  <si>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</si>
  <si>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</si>
  <si>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</si>
  <si>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</si>
  <si>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</si>
  <si>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</si>
  <si>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</si>
  <si>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</si>
  <si>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</si>
  <si>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</si>
  <si>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</si>
  <si>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</si>
  <si>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</si>
  <si>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</si>
  <si>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</si>
  <si>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</si>
  <si>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</si>
  <si>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</si>
  <si>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</si>
  <si>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</si>
  <si>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</si>
  <si>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</si>
  <si>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</si>
  <si>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</si>
  <si>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</si>
  <si>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</si>
  <si>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</si>
  <si>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</si>
  <si>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</si>
  <si>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</si>
  <si>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</si>
  <si>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</si>
  <si>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</si>
  <si>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</si>
  <si>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</si>
  <si>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</si>
  <si>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</si>
  <si>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</si>
  <si>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</si>
  <si>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</si>
  <si>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</si>
  <si>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</si>
  <si>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</si>
  <si>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</si>
  <si>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</si>
  <si>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</si>
  <si>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</si>
  <si>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</si>
  <si>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</si>
  <si>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</si>
  <si>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</si>
  <si>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</si>
  <si>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</si>
  <si>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</si>
  <si>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</si>
  <si>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</si>
  <si>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</si>
  <si>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</si>
  <si>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</si>
  <si>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</si>
  <si>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</si>
  <si>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</si>
  <si>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</si>
  <si>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</si>
  <si>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</si>
  <si>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</si>
  <si>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</si>
  <si>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</si>
  <si>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</si>
  <si>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</si>
  <si>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</si>
  <si>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</si>
  <si>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</si>
  <si>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</si>
  <si>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</si>
  <si>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</si>
  <si>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</si>
  <si>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</si>
  <si>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</si>
  <si>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</si>
  <si>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</si>
  <si>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</si>
  <si>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</si>
  <si>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</si>
  <si>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</si>
  <si>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</si>
  <si>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</si>
  <si>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</si>
  <si>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</si>
  <si>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</si>
  <si>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</si>
  <si>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</si>
  <si>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</si>
  <si>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</si>
  <si>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</si>
  <si>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</si>
  <si>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</si>
  <si>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</si>
  <si>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</si>
  <si>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</si>
  <si>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</si>
  <si>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</si>
  <si>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</si>
  <si>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</si>
  <si>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</si>
  <si>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</si>
  <si>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</si>
  <si>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</si>
  <si>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</si>
  <si>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</si>
  <si>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</si>
  <si>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</si>
  <si>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</si>
  <si>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</si>
  <si>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</si>
  <si>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</si>
  <si>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</si>
  <si>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</si>
  <si>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</si>
  <si>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</si>
  <si>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</si>
  <si>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</si>
  <si>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</si>
  <si>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</si>
  <si>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</si>
  <si>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</si>
  <si>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</si>
  <si>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</si>
  <si>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</si>
  <si>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</si>
  <si>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</si>
  <si>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</si>
  <si>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</si>
  <si>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</si>
  <si>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</si>
  <si>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</si>
  <si>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</si>
  <si>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</si>
  <si>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</si>
  <si>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</si>
  <si>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</si>
  <si>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</si>
  <si>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</si>
  <si>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</si>
  <si>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</si>
  <si>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</si>
  <si>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</si>
  <si>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</si>
  <si>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</si>
  <si>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</si>
  <si>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</si>
  <si>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</si>
  <si>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</si>
  <si>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</si>
  <si>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</si>
  <si>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</si>
  <si>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</si>
  <si>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</si>
  <si>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</si>
  <si>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</si>
  <si>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</si>
  <si>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</si>
  <si>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</si>
  <si>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</si>
  <si>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</si>
  <si>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</si>
  <si>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</si>
  <si>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</si>
  <si>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</si>
  <si>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</si>
  <si>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</si>
  <si>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</si>
  <si>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</si>
  <si>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</si>
  <si>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</si>
  <si>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</si>
  <si>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</si>
  <si>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</si>
  <si>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</si>
  <si>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</si>
  <si>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</si>
  <si>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</si>
  <si>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</si>
  <si>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</si>
  <si>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</si>
  <si>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</si>
  <si>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</si>
  <si>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</si>
  <si>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</si>
  <si>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</si>
  <si>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</si>
  <si>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</si>
  <si>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</si>
  <si>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</si>
  <si>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</si>
  <si>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</si>
  <si>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</si>
  <si>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</si>
  <si>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</si>
  <si>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</si>
  <si>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</si>
  <si>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</si>
  <si>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</si>
  <si>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</si>
  <si>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</si>
  <si>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</si>
  <si>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</si>
  <si>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</si>
  <si>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</si>
  <si>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</si>
  <si>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</si>
  <si>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</si>
  <si>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</si>
  <si>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</si>
  <si>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</si>
  <si>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</si>
  <si>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</si>
  <si>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</si>
  <si>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</si>
  <si>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</si>
  <si>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</si>
  <si>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</si>
  <si>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</si>
  <si>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</si>
  <si>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</si>
  <si>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</si>
  <si>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</si>
  <si>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</si>
  <si>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</si>
  <si>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</si>
  <si>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</si>
  <si>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</si>
  <si>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</si>
  <si>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</si>
  <si>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</si>
  <si>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</si>
  <si>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</si>
  <si>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</si>
  <si>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</si>
  <si>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</si>
  <si>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</si>
  <si>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</si>
  <si>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</si>
  <si>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</si>
  <si>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</si>
  <si>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</si>
  <si>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</si>
  <si>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</si>
  <si>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</si>
  <si>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</si>
  <si>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</si>
  <si>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</si>
  <si>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</si>
  <si>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</si>
  <si>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</si>
  <si>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</si>
  <si>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</si>
  <si>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</si>
  <si>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</si>
  <si>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</si>
  <si>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</si>
  <si>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</si>
  <si>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</si>
  <si>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</si>
  <si>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</si>
  <si>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</si>
  <si>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</si>
  <si>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</si>
  <si>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</si>
  <si>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</si>
  <si>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</si>
  <si>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</si>
  <si>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</si>
  <si>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</si>
  <si>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</si>
  <si>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</si>
  <si>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</si>
  <si>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</si>
  <si>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</si>
  <si>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</si>
  <si>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</si>
  <si>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</si>
  <si>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</si>
  <si>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</si>
  <si>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</si>
  <si>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</si>
  <si>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</si>
  <si>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</si>
  <si>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</si>
  <si>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</si>
  <si>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</si>
  <si>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</si>
  <si>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</si>
  <si>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</si>
  <si>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</si>
  <si>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</si>
  <si>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</si>
  <si>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</si>
  <si>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</si>
  <si>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</si>
  <si>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</si>
  <si>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</si>
  <si>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</si>
  <si>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</si>
  <si>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</si>
  <si>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</si>
  <si>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</si>
  <si>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</si>
  <si>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</si>
  <si>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</si>
  <si>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</si>
  <si>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</si>
  <si>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</si>
  <si>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</si>
  <si>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</si>
  <si>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</si>
  <si>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</si>
  <si>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</si>
  <si>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</si>
  <si>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</si>
  <si>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</si>
  <si>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</si>
  <si>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</si>
  <si>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</si>
  <si>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</si>
  <si>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</si>
  <si>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</si>
  <si>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</si>
  <si>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</si>
  <si>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</si>
  <si>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</si>
  <si>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</si>
  <si>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</si>
  <si>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</si>
  <si>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</si>
  <si>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</si>
  <si>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</si>
  <si>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</si>
  <si>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</si>
  <si>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</si>
  <si>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</si>
  <si>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</si>
  <si>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</si>
  <si>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</si>
  <si>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</si>
  <si>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</si>
  <si>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</si>
  <si>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</si>
  <si>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</si>
  <si>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</si>
  <si>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</si>
  <si>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</si>
  <si>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</si>
  <si>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</si>
  <si>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</si>
  <si>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</si>
  <si>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</si>
  <si>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</si>
  <si>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</si>
  <si>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</si>
  <si>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</si>
  <si>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</si>
  <si>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</si>
  <si>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</si>
  <si>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</si>
  <si>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</si>
  <si>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</si>
  <si>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</si>
  <si>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</si>
  <si>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</si>
  <si>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</si>
  <si>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</si>
  <si>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</si>
  <si>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</si>
  <si>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</si>
  <si>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</si>
  <si>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</si>
  <si>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</si>
  <si>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</si>
  <si>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</si>
  <si>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</si>
  <si>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</si>
  <si>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</si>
  <si>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</si>
  <si>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</si>
  <si>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</si>
  <si>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</si>
  <si>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</si>
  <si>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</si>
  <si>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</si>
  <si>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</si>
  <si>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</si>
  <si>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</si>
  <si>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</si>
  <si>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</si>
  <si>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</si>
  <si>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</si>
  <si>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</si>
  <si>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</si>
  <si>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</si>
  <si>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</si>
  <si>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</si>
  <si>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</si>
  <si>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</si>
  <si>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</si>
  <si>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</si>
  <si>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</si>
  <si>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</si>
  <si>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</si>
  <si>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</si>
  <si>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</si>
  <si>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</si>
  <si>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</si>
  <si>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</si>
  <si>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</si>
  <si>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</si>
  <si>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</si>
  <si>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</si>
  <si>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</si>
  <si>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</si>
  <si>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</si>
  <si>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</si>
  <si>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</si>
  <si>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</si>
  <si>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</si>
  <si>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</si>
  <si>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</si>
  <si>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</si>
  <si>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</si>
  <si>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</si>
  <si>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</si>
  <si>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</si>
  <si>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</si>
  <si>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</si>
  <si>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</si>
  <si>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</si>
  <si>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</si>
  <si>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</si>
  <si>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</si>
  <si>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</si>
  <si>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</si>
  <si>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</si>
  <si>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</si>
  <si>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</si>
  <si>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</si>
  <si>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</si>
  <si>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</si>
  <si>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</si>
  <si>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</si>
  <si>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</si>
  <si>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</si>
  <si>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</si>
  <si>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</si>
  <si>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</si>
  <si>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</si>
  <si>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</si>
  <si>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</si>
  <si>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</si>
  <si>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</si>
  <si>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</si>
  <si>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</si>
  <si>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</si>
  <si>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</si>
  <si>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</si>
  <si>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</si>
  <si>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</si>
  <si>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</si>
  <si>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</si>
  <si>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</si>
  <si>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</si>
  <si>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</si>
  <si>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</si>
  <si>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</si>
  <si>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</si>
  <si>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</si>
  <si>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</si>
  <si>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</si>
  <si>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</si>
  <si>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</si>
  <si>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</si>
  <si>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</si>
  <si>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</si>
  <si>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</si>
  <si>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</si>
  <si>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</si>
  <si>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</si>
  <si>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</si>
  <si>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</si>
  <si>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</si>
  <si>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</si>
  <si>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</si>
  <si>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</si>
  <si>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</si>
  <si>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</si>
  <si>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</si>
  <si>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</si>
  <si>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</si>
  <si>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</si>
  <si>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</si>
  <si>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</si>
  <si>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</si>
  <si>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</si>
  <si>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</si>
  <si>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</si>
  <si>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</si>
  <si>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</si>
  <si>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</si>
  <si>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</si>
  <si>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</si>
  <si>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</si>
  <si>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</si>
  <si>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</si>
  <si>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</si>
  <si>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</si>
  <si>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</si>
  <si>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</si>
  <si>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</si>
  <si>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</si>
  <si>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</si>
  <si>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</si>
  <si>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</si>
  <si>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</si>
  <si>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</si>
  <si>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</si>
  <si>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</si>
  <si>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</si>
  <si>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</si>
  <si>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</si>
  <si>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</si>
  <si>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</si>
  <si>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</si>
  <si>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</si>
  <si>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</si>
  <si>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</si>
  <si>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</si>
  <si>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</si>
  <si>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</si>
  <si>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</si>
  <si>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</si>
  <si>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</si>
  <si>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</si>
  <si>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</si>
  <si>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</si>
  <si>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</si>
  <si>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</si>
  <si>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</si>
  <si>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</si>
  <si>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</si>
  <si>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</si>
  <si>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</si>
  <si>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</si>
  <si>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</si>
  <si>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</si>
  <si>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</si>
  <si>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</si>
  <si>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</si>
  <si>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</si>
  <si>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</si>
  <si>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</si>
  <si>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</si>
  <si>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</si>
  <si>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</si>
  <si>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</si>
  <si>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</si>
  <si>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</si>
  <si>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</si>
  <si>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</si>
  <si>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</si>
  <si>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</si>
  <si>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</si>
  <si>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</si>
  <si>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</si>
  <si>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</si>
  <si>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</si>
  <si>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</si>
  <si>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</si>
  <si>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</si>
  <si>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</si>
  <si>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</si>
  <si>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</si>
  <si>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</si>
  <si>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</si>
  <si>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</si>
  <si>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</si>
  <si>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</si>
  <si>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</si>
  <si>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</si>
  <si>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</si>
  <si>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</si>
  <si>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</si>
  <si>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</si>
  <si>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</si>
  <si>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</si>
  <si>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</si>
  <si>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</si>
  <si>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</si>
  <si>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</si>
  <si>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</si>
  <si>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</si>
  <si>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</si>
  <si>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</si>
  <si>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</si>
  <si>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</si>
  <si>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</si>
  <si>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</si>
  <si>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</si>
  <si>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</si>
  <si>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</si>
  <si>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</si>
  <si>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</si>
  <si>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</si>
  <si>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</si>
  <si>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</si>
  <si>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</si>
  <si>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</si>
  <si>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</si>
  <si>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</si>
  <si>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</si>
  <si>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</si>
  <si>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</si>
  <si>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</si>
  <si>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</si>
  <si>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</si>
  <si>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</si>
  <si>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</si>
  <si>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</si>
  <si>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</si>
  <si>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</si>
  <si>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</si>
  <si>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</si>
  <si>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</si>
  <si>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</si>
  <si>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</si>
  <si>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</si>
  <si>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</si>
  <si>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</si>
  <si>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</si>
  <si>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</si>
  <si>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</si>
  <si>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</si>
  <si>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</si>
  <si>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</si>
  <si>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</si>
  <si>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</si>
  <si>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</si>
  <si>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</si>
  <si>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</si>
  <si>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</si>
  <si>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</si>
  <si>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</si>
  <si>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</si>
  <si>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</si>
  <si>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</si>
  <si>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</si>
  <si>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</si>
  <si>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</si>
  <si>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</si>
  <si>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</si>
  <si>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</si>
  <si>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</si>
  <si>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</si>
  <si>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</si>
  <si>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</si>
  <si>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</si>
  <si>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</si>
  <si>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</si>
  <si>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</si>
  <si>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</si>
  <si>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</si>
  <si>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</si>
  <si>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</si>
  <si>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</si>
  <si>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</si>
  <si>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</si>
  <si>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</si>
  <si>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</si>
  <si>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</si>
  <si>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</si>
  <si>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</si>
  <si>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</si>
  <si>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</si>
  <si>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</si>
  <si>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</si>
  <si>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</si>
  <si>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</si>
  <si>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</si>
  <si>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</si>
  <si>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</si>
  <si>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</si>
  <si>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</si>
  <si>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</si>
  <si>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</si>
  <si>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</si>
  <si>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</si>
  <si>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</si>
  <si>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</si>
  <si>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</si>
  <si>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</si>
  <si>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</si>
  <si>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</si>
  <si>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</si>
  <si>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</si>
  <si>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</si>
  <si>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</si>
  <si>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</si>
  <si>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</si>
  <si>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</si>
  <si>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</si>
  <si>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</si>
  <si>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</si>
  <si>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</si>
  <si>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</si>
  <si>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</si>
  <si>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</si>
  <si>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</si>
  <si>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</si>
  <si>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</si>
  <si>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</si>
  <si>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</si>
  <si>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</si>
  <si>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</si>
  <si>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</si>
  <si>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</si>
  <si>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</si>
  <si>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</si>
  <si>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</si>
  <si>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</si>
  <si>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</si>
  <si>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</si>
  <si>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</si>
  <si>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</si>
  <si>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</si>
  <si>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</si>
  <si>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</si>
  <si>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</si>
  <si>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</si>
  <si>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</si>
  <si>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</si>
  <si>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</si>
  <si>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</si>
  <si>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</si>
  <si>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</si>
  <si>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</si>
  <si>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</si>
  <si>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</si>
  <si>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</si>
  <si>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</si>
  <si>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</si>
  <si>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</si>
  <si>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</si>
  <si>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</si>
  <si>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</si>
  <si>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</si>
  <si>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</si>
  <si>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</si>
  <si>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</si>
  <si>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</si>
  <si>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</si>
  <si>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</si>
  <si>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</si>
  <si>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</si>
  <si>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</si>
  <si>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</si>
  <si>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</si>
  <si>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</si>
  <si>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</si>
  <si>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</si>
  <si>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</si>
  <si>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</si>
  <si>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</si>
  <si>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</si>
  <si>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</si>
  <si>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</si>
  <si>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</si>
  <si>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</si>
  <si>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</si>
  <si>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</si>
  <si>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</si>
  <si>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</si>
  <si>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</si>
  <si>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</si>
  <si>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</si>
  <si>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</si>
  <si>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</si>
  <si>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</si>
  <si>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</si>
  <si>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</si>
  <si>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</si>
  <si>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</si>
  <si>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</si>
  <si>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</si>
  <si>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</si>
  <si>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</si>
  <si>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</si>
  <si>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</si>
  <si>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</si>
  <si>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</si>
  <si>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</si>
  <si>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</si>
  <si>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</si>
  <si>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</si>
  <si>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</si>
  <si>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</si>
  <si>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</si>
  <si>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</si>
  <si>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</si>
  <si>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</si>
  <si>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</si>
  <si>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</si>
  <si>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</si>
  <si>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</si>
  <si>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</si>
  <si>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</si>
  <si>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</si>
  <si>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</si>
  <si>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</si>
  <si>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</si>
  <si>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</si>
  <si>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</si>
  <si>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</si>
  <si>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</si>
  <si>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</si>
  <si>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</si>
  <si>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</si>
  <si>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</si>
  <si>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</si>
  <si>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</si>
  <si>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</si>
  <si>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</si>
  <si>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</si>
  <si>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</si>
  <si>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</si>
  <si>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</si>
  <si>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</si>
  <si>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</si>
  <si>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</si>
  <si>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</si>
  <si>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</si>
  <si>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</si>
  <si>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</si>
  <si>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</si>
  <si>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</si>
  <si>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</si>
  <si>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</si>
  <si>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</si>
  <si>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</si>
  <si>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</si>
  <si>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</si>
  <si>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</si>
  <si>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</si>
  <si>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</si>
  <si>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</si>
  <si>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</si>
  <si>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</si>
  <si>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</si>
  <si>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</si>
  <si>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</si>
  <si>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</si>
  <si>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</si>
  <si>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</si>
  <si>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</si>
  <si>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</si>
  <si>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</si>
  <si>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</si>
  <si>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</si>
  <si>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</si>
  <si>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</si>
  <si>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</si>
  <si>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</si>
  <si>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</si>
  <si>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</si>
  <si>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</si>
  <si>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</si>
  <si>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</si>
  <si>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</si>
  <si>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</si>
  <si>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</si>
  <si>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</si>
  <si>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</si>
  <si>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</si>
  <si>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</si>
  <si>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</si>
  <si>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</si>
  <si>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</si>
  <si>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</si>
  <si>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</si>
  <si>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</si>
  <si>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</si>
  <si>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</si>
  <si>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</si>
  <si>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</si>
  <si>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</si>
  <si>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</si>
  <si>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</si>
  <si>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</si>
  <si>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</si>
  <si>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</si>
  <si>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</si>
  <si>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</si>
  <si>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</si>
  <si>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</si>
  <si>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</si>
  <si>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</si>
  <si>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</si>
  <si>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</si>
  <si>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</si>
  <si>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</si>
  <si>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</si>
  <si>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</si>
  <si>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</si>
  <si>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</si>
  <si>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</si>
  <si>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</si>
  <si>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</si>
  <si>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</si>
  <si>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</si>
  <si>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</si>
  <si>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</si>
  <si>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</si>
  <si>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</si>
  <si>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</si>
  <si>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</si>
  <si>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</si>
  <si>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</si>
  <si>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</si>
  <si>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</si>
  <si>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</si>
  <si>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</si>
  <si>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</si>
  <si>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</si>
  <si>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</si>
  <si>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</si>
  <si>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</si>
  <si>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</si>
  <si>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</si>
  <si>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</si>
  <si>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</si>
  <si>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</si>
  <si>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</si>
  <si>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</si>
  <si>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</si>
  <si>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</si>
  <si>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</si>
  <si>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</si>
  <si>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</si>
  <si>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</si>
  <si>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</si>
  <si>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</si>
  <si>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</si>
  <si>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</si>
  <si>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</si>
  <si>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</si>
  <si>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</si>
  <si>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</si>
  <si>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</si>
  <si>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</si>
  <si>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</si>
  <si>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</si>
  <si>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</si>
  <si>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</si>
  <si>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</si>
  <si>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</si>
  <si>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</si>
  <si>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</si>
  <si>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</si>
  <si>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</si>
  <si>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</si>
  <si>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</si>
  <si>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</si>
  <si>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</si>
  <si>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</si>
  <si>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</si>
  <si>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</si>
  <si>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</si>
  <si>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</si>
  <si>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</si>
  <si>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</si>
  <si>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</si>
  <si>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</si>
  <si>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</si>
  <si>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</si>
  <si>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</si>
  <si>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</si>
  <si>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</si>
  <si>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</si>
  <si>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</si>
  <si>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</si>
  <si>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</si>
  <si>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</si>
  <si>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</si>
  <si>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</si>
  <si>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</si>
  <si>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</si>
  <si>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</si>
  <si>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</si>
  <si>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</si>
  <si>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</si>
  <si>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</si>
  <si>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</si>
  <si>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</si>
  <si>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</si>
  <si>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</si>
  <si>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</si>
  <si>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</si>
  <si>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</si>
  <si>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</si>
  <si>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</si>
  <si>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</si>
  <si>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</si>
  <si>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</si>
  <si>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</si>
  <si>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</si>
  <si>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</si>
  <si>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</si>
  <si>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</si>
  <si>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</si>
  <si>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</si>
  <si>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</si>
  <si>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</si>
  <si>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</si>
  <si>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</si>
  <si>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</si>
  <si>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</si>
  <si>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</si>
  <si>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</si>
  <si>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</si>
  <si>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</si>
  <si>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</si>
  <si>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</si>
  <si>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</si>
  <si>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</si>
  <si>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</si>
  <si>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</si>
  <si>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</si>
  <si>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</si>
  <si>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</si>
  <si>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</si>
  <si>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</si>
  <si>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</si>
  <si>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</si>
  <si>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</si>
  <si>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</si>
  <si>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</si>
  <si>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</si>
  <si>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</si>
  <si>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</si>
  <si>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</si>
  <si>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</si>
  <si>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</si>
  <si>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</si>
  <si>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</si>
  <si>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</si>
  <si>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</si>
  <si>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</si>
  <si>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</si>
  <si>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</si>
  <si>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</si>
  <si>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</si>
  <si>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</si>
  <si>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</si>
  <si>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</si>
  <si>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</si>
  <si>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</si>
  <si>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</si>
  <si>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</si>
  <si>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</si>
  <si>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</si>
  <si>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</si>
  <si>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</si>
  <si>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</si>
  <si>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</si>
  <si>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</si>
  <si>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</si>
  <si>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</si>
  <si>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</si>
  <si>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</si>
  <si>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</si>
  <si>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</si>
  <si>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</si>
  <si>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</si>
  <si>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</si>
  <si>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</si>
  <si>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</si>
  <si>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</si>
  <si>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</si>
  <si>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</si>
  <si>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</si>
  <si>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</si>
  <si>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</si>
  <si>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</si>
  <si>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</si>
  <si>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</si>
  <si>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</si>
  <si>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</si>
  <si>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</si>
  <si>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</si>
  <si>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</si>
  <si>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</si>
  <si>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</si>
  <si>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</si>
  <si>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</si>
  <si>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</si>
  <si>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</si>
  <si>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</si>
  <si>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</si>
  <si>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</si>
  <si>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</si>
  <si>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</si>
  <si>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</si>
  <si>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</si>
  <si>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</si>
  <si>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</si>
  <si>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</si>
  <si>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</si>
  <si>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</si>
  <si>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</si>
  <si>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</si>
  <si>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</si>
  <si>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</si>
  <si>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</si>
  <si>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</si>
  <si>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</si>
  <si>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</si>
  <si>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</si>
  <si>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</si>
  <si>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</si>
  <si>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</si>
  <si>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</si>
  <si>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</si>
  <si>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</si>
  <si>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</si>
  <si>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</si>
  <si>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</si>
  <si>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</si>
  <si>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</si>
  <si>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</si>
  <si>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</si>
  <si>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</si>
  <si>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</si>
  <si>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</si>
  <si>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</si>
  <si>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</si>
  <si>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</si>
  <si>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</si>
  <si>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</si>
  <si>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</si>
  <si>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</si>
  <si>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</si>
  <si>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</si>
  <si>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</si>
  <si>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</si>
  <si>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</si>
  <si>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</si>
  <si>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</si>
  <si>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</si>
  <si>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</si>
  <si>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</si>
  <si>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</si>
  <si>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</si>
  <si>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</si>
  <si>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</si>
  <si>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</si>
  <si>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</si>
  <si>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</si>
  <si>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</si>
  <si>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</si>
  <si>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</si>
  <si>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</si>
  <si>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</si>
  <si>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</si>
  <si>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</si>
  <si>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</si>
  <si>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</si>
  <si>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</si>
  <si>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</si>
  <si>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</si>
  <si>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</si>
  <si>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</si>
  <si>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</si>
  <si>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</si>
  <si>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</si>
  <si>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</si>
  <si>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</si>
  <si>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</si>
  <si>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</si>
  <si>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</si>
  <si>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</si>
  <si>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</si>
  <si>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</si>
  <si>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</si>
  <si>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</si>
  <si>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</si>
  <si>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</si>
  <si>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</si>
  <si>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</si>
  <si>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</si>
  <si>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</si>
  <si>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</si>
  <si>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</si>
  <si>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</si>
  <si>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</si>
  <si>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</si>
  <si>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</si>
  <si>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</si>
  <si>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</si>
  <si>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</si>
  <si>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</si>
  <si>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</si>
  <si>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</si>
  <si>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</si>
  <si>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</si>
  <si>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</si>
  <si>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</si>
  <si>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</si>
  <si>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</si>
  <si>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</si>
  <si>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</si>
  <si>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</si>
  <si>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</si>
  <si>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</si>
  <si>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</si>
  <si>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</si>
  <si>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</si>
  <si>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</si>
  <si>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</si>
  <si>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</si>
  <si>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</si>
  <si>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</si>
  <si>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</si>
  <si>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</si>
  <si>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</si>
  <si>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</si>
  <si>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</si>
  <si>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</si>
  <si>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</si>
  <si>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</si>
  <si>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</si>
  <si>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</si>
  <si>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</si>
  <si>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</si>
  <si>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</si>
  <si>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</si>
  <si>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</si>
  <si>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</si>
  <si>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</si>
  <si>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</si>
  <si>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</si>
  <si>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</si>
  <si>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</si>
  <si>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</si>
  <si>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</si>
  <si>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</si>
  <si>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</si>
  <si>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</si>
  <si>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</si>
  <si>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</si>
  <si>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</si>
  <si>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</si>
  <si>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</si>
  <si>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</si>
  <si>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</si>
  <si>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</si>
  <si>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</si>
  <si>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</si>
  <si>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</si>
  <si>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</si>
  <si>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</si>
  <si>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</si>
  <si>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</si>
  <si>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</si>
  <si>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</si>
  <si>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</si>
  <si>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</si>
  <si>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</si>
  <si>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</si>
  <si>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</si>
  <si>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</si>
  <si>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</si>
  <si>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</si>
  <si>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</si>
  <si>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</si>
  <si>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</si>
  <si>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</si>
  <si>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</si>
  <si>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</si>
  <si>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</si>
  <si>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</si>
  <si>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</si>
  <si>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</si>
  <si>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</si>
  <si>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</si>
  <si>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</si>
  <si>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</si>
  <si>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</si>
  <si>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</si>
  <si>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</si>
  <si>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</si>
  <si>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</si>
  <si>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</si>
  <si>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</si>
  <si>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</si>
  <si>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</si>
  <si>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</si>
  <si>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</si>
  <si>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</si>
  <si>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</si>
  <si>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</si>
  <si>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</si>
  <si>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</si>
  <si>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</si>
  <si>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</si>
  <si>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</si>
  <si>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</si>
  <si>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</si>
  <si>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</si>
  <si>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</si>
  <si>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</si>
  <si>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</si>
  <si>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</si>
  <si>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</si>
  <si>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</si>
  <si>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</si>
  <si>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</si>
  <si>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</si>
  <si>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</si>
  <si>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</si>
  <si>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</si>
  <si>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</si>
  <si>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</si>
  <si>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</si>
  <si>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</si>
  <si>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</si>
  <si>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</si>
  <si>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</si>
  <si>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</si>
  <si>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</si>
  <si>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</si>
  <si>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</si>
  <si>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</si>
  <si>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</si>
  <si>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</si>
  <si>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</si>
  <si>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</si>
  <si>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</si>
  <si>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</si>
  <si>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</si>
  <si>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</si>
  <si>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</si>
  <si>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</si>
  <si>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</si>
  <si>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</si>
  <si>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</si>
  <si>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</si>
  <si>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</si>
  <si>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</si>
  <si>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</si>
  <si>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</si>
  <si>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</si>
  <si>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</si>
  <si>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</si>
  <si>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</si>
  <si>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</si>
  <si>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</si>
  <si>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</si>
  <si>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</si>
  <si>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</si>
  <si>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</si>
  <si>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</si>
  <si>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</si>
  <si>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</si>
  <si>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</si>
  <si>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</si>
  <si>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</si>
  <si>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</si>
  <si>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</si>
  <si>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</si>
  <si>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</si>
  <si>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</si>
  <si>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</si>
  <si>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</si>
  <si>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</si>
  <si>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</si>
  <si>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</si>
  <si>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</si>
  <si>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</si>
  <si>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</si>
  <si>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</si>
  <si>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</si>
  <si>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</si>
  <si>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</si>
  <si>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</si>
  <si>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</si>
  <si>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</si>
  <si>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</si>
  <si>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</si>
  <si>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</si>
  <si>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</si>
  <si>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</si>
  <si>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</si>
  <si>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</si>
  <si>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</si>
  <si>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</si>
  <si>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</si>
  <si>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</si>
  <si>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</si>
  <si>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</si>
  <si>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</si>
  <si>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</si>
  <si>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</si>
  <si>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</si>
  <si>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</si>
  <si>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</si>
  <si>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</si>
  <si>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</si>
  <si>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</si>
  <si>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</si>
  <si>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</si>
  <si>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</si>
  <si>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</si>
  <si>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</si>
  <si>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</si>
  <si>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</si>
  <si>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</si>
  <si>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</si>
  <si>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</si>
  <si>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</si>
  <si>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</si>
  <si>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</si>
  <si>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</si>
  <si>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</si>
  <si>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</si>
  <si>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</si>
  <si>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</si>
  <si>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</si>
  <si>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</si>
  <si>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</si>
  <si>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</si>
  <si>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</si>
  <si>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</si>
  <si>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</si>
  <si>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</si>
  <si>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</si>
  <si>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</si>
  <si>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</si>
  <si>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</si>
  <si>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</si>
  <si>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</si>
  <si>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</si>
  <si>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</si>
  <si>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</si>
  <si>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</si>
  <si>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</si>
  <si>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</si>
  <si>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</si>
  <si>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</si>
  <si>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</si>
  <si>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</si>
  <si>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</si>
  <si>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</si>
  <si>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</si>
  <si>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</si>
  <si>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</si>
  <si>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</si>
  <si>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</si>
  <si>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</si>
  <si>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</si>
  <si>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</si>
  <si>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</si>
  <si>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</si>
  <si>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</si>
  <si>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</si>
  <si>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</si>
  <si>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</si>
  <si>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</si>
  <si>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</si>
  <si>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</si>
  <si>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</si>
  <si>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</si>
  <si>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</si>
  <si>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</si>
  <si>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</si>
  <si>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</si>
  <si>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</si>
  <si>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</si>
  <si>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</si>
  <si>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</si>
  <si>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</si>
  <si>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</si>
  <si>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</si>
  <si>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</si>
  <si>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</si>
  <si>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</si>
  <si>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</si>
  <si>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</si>
  <si>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</si>
  <si>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</si>
  <si>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</si>
  <si>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</si>
  <si>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</si>
  <si>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</si>
  <si>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</si>
  <si>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</si>
  <si>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</si>
  <si>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</si>
  <si>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</si>
  <si>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</si>
  <si>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</si>
  <si>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</si>
  <si>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</si>
  <si>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</si>
  <si>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</si>
  <si>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</si>
  <si>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</si>
  <si>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</si>
  <si>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</si>
  <si>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</si>
  <si>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</si>
  <si>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</si>
  <si>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</si>
  <si>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</si>
  <si>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</si>
  <si>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</si>
  <si>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</si>
  <si>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</si>
  <si>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</si>
  <si>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</si>
  <si>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</si>
  <si>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</si>
  <si>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</si>
  <si>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</si>
  <si>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</si>
  <si>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</si>
  <si>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</si>
  <si>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</si>
  <si>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</si>
  <si>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</si>
  <si>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</si>
  <si>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</si>
  <si>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</si>
  <si>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</si>
  <si>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</si>
  <si>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</si>
  <si>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</si>
  <si>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</si>
  <si>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</si>
  <si>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</si>
  <si>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</si>
  <si>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</si>
  <si>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</si>
  <si>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</si>
  <si>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</si>
  <si>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</si>
  <si>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</si>
  <si>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</si>
  <si>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</si>
  <si>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</si>
  <si>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</si>
  <si>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</si>
  <si>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</si>
  <si>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</si>
  <si>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</si>
  <si>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</si>
  <si>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</si>
  <si>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</si>
  <si>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</si>
  <si>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</si>
  <si>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</si>
  <si>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</si>
  <si>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</si>
  <si>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</si>
  <si>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</si>
  <si>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</si>
  <si>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</si>
  <si>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</si>
  <si>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</si>
  <si>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</si>
  <si>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</si>
  <si>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</si>
  <si>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</si>
  <si>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</si>
  <si>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</si>
  <si>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</si>
  <si>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</si>
  <si>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</si>
  <si>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</si>
  <si>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</si>
  <si>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</si>
  <si>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</si>
  <si>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</si>
  <si>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</si>
  <si>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</si>
  <si>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</si>
  <si>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</si>
  <si>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</si>
  <si>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</si>
  <si>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</si>
  <si>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</si>
  <si>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</si>
  <si>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</si>
  <si>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</si>
  <si>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</si>
  <si>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</si>
  <si>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</si>
  <si>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</si>
  <si>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</si>
  <si>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</si>
  <si>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</si>
  <si>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</si>
  <si>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</si>
  <si>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</si>
  <si>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</si>
  <si>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</si>
  <si>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</si>
  <si>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</si>
  <si>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</si>
  <si>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</si>
  <si>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</si>
  <si>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</si>
  <si>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</si>
  <si>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</si>
  <si>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</si>
  <si>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</si>
  <si>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</si>
  <si>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</si>
  <si>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</si>
  <si>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</si>
  <si>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</si>
  <si>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</si>
  <si>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</si>
  <si>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</si>
  <si>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</si>
  <si>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</si>
  <si>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</si>
  <si>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</si>
  <si>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</si>
  <si>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</si>
  <si>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</si>
  <si>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</si>
  <si>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</si>
  <si>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</si>
  <si>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</si>
  <si>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</si>
  <si>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</si>
  <si>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</si>
  <si>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</si>
  <si>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</si>
  <si>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</si>
  <si>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</si>
  <si>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</si>
  <si>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</si>
  <si>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</si>
  <si>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</si>
  <si>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</si>
  <si>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</si>
  <si>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</si>
  <si>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</si>
  <si>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</si>
  <si>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</si>
  <si>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</si>
  <si>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</si>
  <si>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</si>
  <si>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</si>
  <si>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</si>
  <si>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</si>
  <si>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</si>
  <si>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</si>
  <si>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</si>
  <si>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</si>
  <si>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</si>
  <si>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</si>
  <si>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</si>
  <si>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</si>
  <si>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</si>
  <si>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</si>
  <si>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</si>
  <si>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</si>
  <si>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</si>
  <si>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</si>
  <si>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</si>
  <si>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</si>
  <si>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</si>
  <si>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</si>
  <si>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</si>
  <si>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</si>
  <si>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</si>
  <si>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</si>
  <si>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</si>
  <si>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</si>
  <si>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</si>
  <si>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</si>
  <si>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</si>
  <si>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</si>
  <si>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</si>
  <si>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</si>
  <si>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</si>
  <si>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</si>
  <si>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</si>
  <si>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</si>
  <si>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</si>
  <si>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</si>
  <si>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</si>
  <si>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</si>
  <si>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</si>
  <si>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</si>
  <si>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</si>
  <si>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</si>
  <si>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</si>
  <si>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</si>
  <si>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</si>
  <si>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</si>
  <si>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</si>
  <si>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</si>
  <si>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</si>
  <si>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</si>
  <si>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</si>
  <si>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</si>
  <si>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</si>
  <si>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</si>
  <si>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</si>
  <si>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</si>
  <si>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</si>
  <si>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</si>
  <si>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</si>
  <si>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</si>
  <si>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</si>
  <si>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</si>
  <si>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</si>
  <si>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</si>
  <si>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</si>
  <si>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</si>
  <si>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</si>
  <si>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</si>
  <si>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</si>
  <si>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</si>
  <si>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</si>
  <si>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</si>
  <si>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</si>
  <si>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</si>
  <si>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</si>
  <si>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</si>
  <si>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</si>
  <si>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</si>
  <si>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</si>
  <si>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</si>
  <si>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</si>
  <si>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</si>
  <si>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</si>
  <si>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</si>
  <si>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</si>
  <si>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</si>
  <si>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</si>
  <si>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</si>
  <si>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</si>
  <si>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</si>
  <si>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</si>
  <si>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</si>
  <si>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</si>
  <si>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</si>
  <si>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</si>
  <si>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</si>
  <si>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</si>
  <si>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</si>
  <si>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</si>
  <si>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</si>
  <si>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</si>
  <si>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</si>
  <si>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</si>
  <si>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</si>
  <si>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</si>
  <si>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</si>
  <si>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</si>
  <si>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</si>
  <si>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</si>
  <si>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</si>
  <si>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</si>
  <si>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</si>
  <si>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</si>
  <si>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</si>
  <si>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</si>
  <si>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</si>
  <si>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</si>
  <si>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</si>
  <si>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</si>
  <si>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</si>
  <si>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</si>
  <si>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</si>
  <si>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</si>
  <si>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</si>
  <si>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</si>
  <si>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</si>
  <si>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</si>
  <si>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</si>
  <si>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</si>
  <si>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</si>
  <si>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</si>
  <si>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</si>
  <si>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</si>
  <si>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</si>
  <si>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</si>
  <si>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</si>
  <si>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</si>
  <si>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</si>
  <si>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</si>
  <si>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</si>
  <si>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</si>
  <si>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</si>
  <si>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</si>
  <si>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</si>
  <si>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</si>
  <si>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</si>
  <si>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</si>
  <si>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</si>
  <si>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</si>
  <si>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</si>
  <si>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</si>
  <si>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</si>
  <si>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</si>
  <si>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</si>
  <si>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</si>
  <si>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</si>
  <si>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</si>
  <si>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</si>
  <si>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</si>
  <si>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</si>
  <si>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</si>
  <si>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</si>
  <si>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</si>
  <si>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</si>
  <si>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</si>
  <si>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</si>
  <si>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</si>
  <si>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</si>
  <si>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</si>
  <si>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</si>
  <si>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</si>
  <si>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</si>
  <si>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</si>
  <si>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</si>
  <si>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</si>
  <si>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</si>
  <si>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</si>
  <si>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</si>
  <si>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</si>
  <si>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</si>
  <si>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</si>
  <si>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</si>
  <si>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</si>
  <si>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</si>
  <si>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</si>
  <si>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</si>
  <si>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</si>
  <si>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</si>
  <si>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</si>
  <si>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</si>
  <si>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</si>
  <si>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</si>
  <si>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</si>
  <si>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</si>
  <si>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</si>
  <si>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</si>
  <si>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</si>
  <si>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</si>
  <si>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</si>
  <si>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</si>
  <si>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</si>
  <si>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</si>
  <si>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</si>
  <si>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</si>
  <si>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</si>
  <si>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</si>
  <si>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</si>
  <si>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</si>
  <si>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</si>
  <si>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</si>
  <si>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</si>
  <si>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</si>
  <si>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</si>
  <si>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</si>
  <si>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</si>
  <si>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</si>
  <si>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</si>
  <si>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</si>
  <si>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</si>
  <si>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</si>
  <si>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</si>
  <si>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</si>
  <si>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</si>
  <si>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</si>
  <si>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</si>
  <si>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</si>
  <si>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</si>
  <si>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</si>
  <si>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</si>
  <si>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</si>
  <si>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</si>
  <si>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</si>
  <si>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</si>
  <si>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</si>
  <si>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</si>
  <si>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</si>
  <si>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</si>
  <si>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</si>
  <si>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</si>
  <si>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</si>
  <si>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</si>
  <si>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</si>
  <si>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</si>
  <si>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</si>
  <si>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</si>
  <si>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</si>
  <si>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</si>
  <si>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</si>
  <si>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</si>
  <si>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</si>
  <si>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</si>
  <si>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</si>
  <si>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</si>
  <si>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</si>
  <si>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</si>
  <si>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</si>
  <si>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</si>
  <si>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</si>
  <si>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</si>
  <si>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</si>
  <si>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</si>
  <si>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</si>
  <si>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</si>
  <si>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</si>
  <si>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</si>
  <si>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</si>
  <si>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</si>
  <si>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</si>
  <si>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</si>
  <si>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</si>
  <si>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</si>
  <si>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</si>
  <si>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</si>
  <si>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</si>
  <si>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</si>
  <si>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</si>
  <si>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</si>
  <si>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</si>
  <si>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</si>
  <si>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</si>
  <si>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</si>
  <si>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</si>
  <si>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</si>
  <si>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</si>
  <si>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</si>
  <si>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</si>
  <si>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</si>
  <si>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</si>
  <si>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</si>
  <si>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</si>
  <si>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</si>
  <si>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</si>
  <si>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</si>
  <si>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</si>
  <si>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</si>
  <si>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</si>
  <si>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</si>
  <si>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</si>
  <si>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</si>
  <si>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</si>
  <si>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</si>
  <si>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</si>
  <si>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</si>
  <si>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</si>
  <si>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</si>
  <si>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</si>
  <si>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</si>
  <si>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</si>
  <si>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</si>
  <si>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</si>
  <si>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</si>
  <si>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</si>
  <si>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</si>
  <si>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</si>
  <si>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</si>
  <si>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</si>
  <si>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</si>
  <si>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</si>
  <si>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</si>
  <si>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</si>
  <si>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</si>
  <si>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</si>
  <si>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</si>
  <si>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</si>
  <si>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</si>
  <si>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</si>
  <si>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</si>
  <si>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</si>
  <si>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</si>
  <si>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</si>
  <si>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</si>
  <si>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</si>
  <si>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</si>
  <si>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</si>
  <si>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</si>
  <si>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</si>
  <si>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</si>
  <si>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</si>
  <si>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</si>
  <si>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</si>
  <si>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</si>
  <si>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</si>
  <si>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</si>
  <si>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</si>
  <si>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</si>
  <si>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</si>
  <si>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</si>
  <si>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</si>
  <si>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</si>
  <si>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</si>
  <si>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</si>
  <si>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</si>
  <si>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</si>
  <si>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</si>
  <si>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</si>
  <si>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</si>
  <si>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</si>
  <si>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</si>
  <si>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</si>
  <si>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</si>
  <si>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</si>
  <si>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</si>
  <si>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</si>
  <si>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</si>
  <si>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</si>
  <si>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</si>
  <si>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</si>
  <si>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</si>
  <si>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</si>
  <si>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</si>
  <si>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</si>
  <si>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</si>
  <si>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</si>
  <si>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</si>
  <si>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</si>
  <si>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</si>
  <si>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</si>
  <si>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</si>
  <si>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</si>
  <si>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</si>
  <si>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</si>
  <si>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</si>
  <si>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</si>
  <si>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</si>
  <si>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</si>
  <si>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</si>
  <si>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</si>
  <si>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</si>
  <si>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</si>
  <si>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</si>
  <si>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</si>
  <si>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</si>
  <si>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</si>
  <si>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</si>
  <si>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</si>
  <si>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</si>
  <si>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</si>
  <si>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</si>
  <si>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</si>
  <si>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</si>
  <si>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</si>
  <si>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</si>
  <si>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</si>
  <si>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</si>
  <si>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</si>
  <si>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</si>
  <si>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</si>
  <si>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</si>
  <si>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</si>
  <si>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</si>
  <si>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</si>
  <si>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</si>
  <si>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</si>
  <si>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</si>
  <si>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</si>
  <si>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</si>
  <si>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</si>
  <si>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</si>
  <si>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</si>
  <si>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</si>
  <si>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</si>
  <si>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</si>
  <si>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</si>
  <si>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</si>
  <si>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</si>
  <si>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</si>
  <si>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</si>
  <si>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</si>
  <si>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</si>
  <si>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</si>
  <si>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</si>
  <si>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</si>
  <si>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</si>
  <si>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</si>
  <si>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</si>
  <si>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</si>
  <si>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</si>
  <si>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</si>
  <si>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</si>
  <si>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</si>
  <si>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</si>
  <si>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</si>
  <si>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</si>
  <si>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</si>
  <si>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</si>
  <si>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</si>
  <si>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</si>
  <si>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</si>
  <si>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</si>
  <si>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</si>
  <si>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</si>
  <si>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</si>
  <si>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</si>
  <si>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</si>
  <si>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</si>
  <si>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</si>
  <si>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</si>
  <si>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</si>
  <si>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</si>
  <si>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</si>
  <si>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</si>
  <si>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</si>
  <si>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</si>
  <si>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</si>
  <si>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</si>
  <si>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</si>
  <si>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</si>
  <si>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</si>
  <si>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</si>
  <si>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</si>
  <si>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</si>
  <si>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</si>
  <si>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</si>
  <si>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</si>
  <si>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</si>
  <si>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</si>
  <si>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</si>
  <si>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</si>
  <si>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</si>
  <si>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</si>
  <si>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</si>
  <si>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</si>
  <si>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</si>
  <si>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</si>
  <si>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</si>
  <si>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</si>
  <si>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</si>
  <si>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</si>
  <si>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</si>
  <si>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</si>
  <si>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</si>
  <si>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</si>
  <si>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</si>
  <si>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</si>
  <si>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</si>
  <si>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</si>
  <si>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</si>
  <si>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</si>
  <si>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</si>
  <si>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</si>
  <si>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</si>
  <si>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</si>
  <si>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</si>
  <si>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</si>
  <si>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</si>
  <si>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</si>
  <si>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</si>
  <si>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</si>
  <si>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</si>
  <si>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</si>
  <si>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</si>
  <si>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</si>
  <si>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</si>
  <si>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</si>
  <si>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</si>
  <si>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</si>
  <si>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</si>
  <si>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</si>
  <si>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</si>
  <si>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</si>
  <si>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</si>
  <si>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</si>
  <si>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</si>
  <si>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</si>
  <si>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</si>
  <si>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</si>
  <si>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</si>
  <si>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</si>
  <si>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</si>
  <si>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</si>
  <si>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</si>
  <si>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</si>
  <si>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</si>
  <si>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</si>
  <si>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</si>
  <si>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</si>
  <si>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</si>
  <si>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</si>
  <si>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</si>
  <si>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</si>
  <si>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</si>
  <si>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</si>
  <si>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</si>
  <si>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</si>
  <si>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</si>
  <si>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</si>
  <si>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</si>
  <si>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</si>
  <si>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</si>
  <si>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</si>
  <si>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</si>
  <si>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</si>
  <si>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</si>
  <si>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</si>
  <si>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</si>
  <si>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</si>
  <si>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</si>
  <si>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</si>
  <si>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</si>
  <si>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</si>
  <si>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</si>
  <si>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</si>
  <si>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</si>
  <si>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</si>
  <si>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</si>
  <si>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</si>
  <si>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</si>
  <si>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</si>
  <si>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</si>
  <si>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</si>
  <si>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</si>
  <si>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</si>
  <si>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</si>
  <si>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</si>
  <si>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</si>
  <si>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</si>
  <si>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</si>
  <si>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</si>
  <si>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</si>
  <si>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</si>
  <si>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</si>
  <si>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</si>
  <si>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</si>
  <si>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</si>
  <si>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</si>
  <si>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</si>
  <si>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</si>
  <si>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</si>
  <si>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</si>
  <si>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</si>
  <si>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</si>
  <si>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</si>
  <si>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</si>
  <si>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</si>
  <si>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</si>
  <si>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</si>
  <si>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</si>
  <si>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</si>
  <si>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</si>
  <si>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</si>
  <si>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</si>
  <si>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</si>
  <si>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</si>
  <si>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</si>
  <si>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</si>
  <si>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</si>
  <si>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</si>
  <si>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</si>
  <si>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</si>
  <si>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</si>
  <si>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</si>
  <si>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</si>
  <si>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</si>
  <si>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</si>
  <si>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</si>
  <si>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</si>
  <si>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</si>
  <si>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</si>
  <si>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</si>
  <si>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</si>
  <si>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</si>
  <si>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</si>
  <si>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</si>
  <si>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</si>
  <si>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</si>
  <si>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</si>
  <si>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</si>
  <si>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</si>
  <si>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</si>
  <si>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</si>
  <si>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</si>
  <si>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</si>
  <si>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</si>
  <si>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</si>
  <si>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</si>
  <si>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</si>
  <si>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</si>
  <si>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</si>
  <si>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</si>
  <si>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</si>
  <si>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</si>
  <si>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</si>
  <si>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</si>
  <si>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</si>
  <si>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</si>
  <si>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</si>
  <si>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</si>
  <si>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</si>
  <si>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</si>
  <si>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</si>
  <si>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</si>
  <si>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</si>
  <si>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</si>
  <si>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</si>
  <si>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</si>
  <si>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</si>
  <si>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</si>
  <si>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</si>
  <si>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</si>
  <si>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</si>
  <si>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</si>
  <si>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</si>
  <si>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</si>
  <si>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</si>
  <si>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</si>
  <si>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</si>
  <si>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</si>
  <si>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</si>
  <si>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</si>
  <si>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</si>
  <si>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</si>
  <si>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</si>
  <si>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</si>
  <si>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</si>
  <si>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</si>
  <si>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</si>
  <si>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</si>
  <si>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</si>
  <si>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</si>
  <si>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</si>
  <si>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</si>
  <si>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</si>
  <si>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</si>
  <si>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</si>
  <si>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</si>
  <si>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</si>
  <si>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</si>
  <si>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</si>
  <si>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</si>
  <si>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</si>
  <si>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</si>
  <si>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</si>
  <si>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</si>
  <si>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</si>
  <si>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</si>
  <si>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</si>
  <si>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</si>
  <si>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</si>
  <si>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</si>
  <si>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</si>
  <si>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</si>
  <si>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</si>
  <si>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</si>
  <si>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</si>
  <si>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</si>
  <si>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</si>
  <si>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</si>
  <si>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</si>
  <si>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</si>
  <si>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</si>
  <si>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</si>
  <si>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</si>
  <si>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</si>
  <si>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</si>
  <si>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</si>
  <si>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</si>
  <si>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</si>
  <si>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</si>
  <si>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</si>
  <si>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</si>
  <si>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</si>
  <si>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</si>
  <si>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</si>
  <si>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</si>
  <si>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</si>
  <si>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</si>
  <si>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</si>
  <si>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</si>
  <si>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</si>
  <si>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</si>
  <si>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</si>
  <si>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</si>
  <si>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</si>
  <si>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</si>
  <si>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</si>
  <si>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</si>
  <si>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</si>
  <si>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</si>
  <si>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</si>
  <si>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</si>
  <si>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</si>
  <si>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</si>
  <si>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</si>
  <si>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</si>
  <si>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</si>
  <si>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</si>
  <si>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</si>
  <si>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</si>
  <si>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</si>
  <si>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</si>
  <si>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</si>
  <si>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</si>
  <si>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</si>
  <si>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</si>
  <si>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</si>
  <si>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</si>
  <si>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</si>
  <si>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</si>
  <si>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</si>
  <si>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</si>
  <si>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</si>
  <si>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</si>
  <si>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</si>
  <si>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</si>
  <si>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</si>
  <si>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</si>
  <si>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</si>
  <si>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</si>
  <si>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</si>
  <si>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</si>
  <si>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</si>
  <si>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</si>
  <si>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</si>
  <si>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</si>
  <si>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</si>
  <si>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</si>
  <si>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</si>
  <si>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</si>
  <si>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</si>
  <si>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</si>
  <si>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</si>
  <si>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</si>
  <si>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</si>
  <si>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</si>
  <si>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</si>
  <si>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</si>
  <si>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</si>
  <si>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</si>
  <si>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</si>
  <si>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</si>
  <si>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</si>
  <si>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</si>
  <si>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</si>
  <si>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</si>
  <si>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</si>
  <si>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</si>
  <si>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</si>
  <si>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</si>
  <si>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</si>
  <si>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</si>
  <si>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</si>
  <si>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</si>
  <si>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</si>
  <si>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</si>
  <si>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</si>
  <si>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</si>
  <si>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</si>
  <si>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</si>
  <si>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</si>
  <si>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</si>
  <si>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</si>
  <si>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</si>
  <si>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</si>
  <si>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</si>
  <si>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</si>
  <si>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</si>
  <si>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</si>
  <si>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</si>
  <si>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</si>
  <si>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</si>
  <si>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</si>
  <si>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</si>
  <si>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</si>
  <si>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</si>
  <si>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</si>
  <si>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</si>
  <si>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</si>
  <si>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</si>
  <si>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</si>
  <si>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</si>
  <si>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</si>
  <si>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</si>
  <si>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</si>
  <si>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</si>
  <si>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</si>
  <si>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</si>
  <si>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</si>
  <si>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</si>
  <si>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</si>
  <si>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</si>
  <si>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</si>
  <si>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</si>
  <si>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</si>
  <si>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</si>
  <si>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</si>
  <si>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</si>
  <si>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</si>
  <si>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</si>
  <si>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</si>
  <si>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</si>
  <si>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</si>
  <si>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</si>
  <si>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</si>
  <si>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</si>
  <si>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</si>
  <si>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</si>
  <si>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</si>
  <si>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</si>
  <si>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</si>
  <si>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</si>
  <si>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</si>
  <si>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</si>
  <si>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</si>
  <si>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</si>
  <si>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</si>
  <si>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</si>
  <si>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</si>
  <si>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</si>
  <si>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</si>
  <si>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</si>
  <si>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</si>
  <si>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</si>
  <si>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</si>
  <si>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</si>
  <si>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</si>
  <si>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</si>
  <si>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</si>
  <si>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</si>
  <si>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</si>
  <si>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</si>
  <si>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</si>
  <si>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</si>
  <si>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</si>
  <si>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</si>
  <si>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</si>
  <si>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</si>
  <si>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</si>
  <si>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</si>
  <si>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</si>
  <si>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</si>
  <si>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</si>
  <si>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</si>
  <si>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</si>
  <si>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</si>
  <si>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</si>
  <si>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</si>
  <si>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</si>
  <si>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</si>
  <si>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</si>
  <si>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</si>
  <si>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</si>
  <si>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</si>
  <si>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</si>
  <si>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</si>
  <si>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</si>
  <si>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</si>
  <si>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</si>
  <si>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</si>
  <si>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</si>
  <si>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</si>
  <si>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</si>
  <si>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</si>
  <si>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</si>
  <si>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</si>
  <si>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</si>
  <si>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</si>
  <si>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</si>
  <si>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</si>
  <si>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</si>
  <si>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</si>
  <si>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</si>
  <si>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</si>
  <si>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</si>
  <si>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</si>
  <si>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</si>
  <si>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</si>
  <si>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</si>
  <si>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</si>
  <si>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</si>
  <si>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</si>
  <si>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</si>
  <si>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</si>
  <si>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</si>
  <si>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</si>
  <si>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</si>
  <si>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</si>
  <si>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</si>
  <si>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</si>
  <si>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</si>
  <si>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</si>
  <si>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</si>
  <si>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</si>
  <si>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</si>
  <si>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</si>
  <si>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</si>
  <si>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</si>
  <si>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</si>
  <si>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</si>
  <si>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</si>
  <si>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</si>
  <si>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</si>
  <si>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</si>
  <si>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</si>
  <si>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</si>
  <si>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</si>
  <si>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</si>
  <si>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</si>
  <si>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</si>
  <si>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</si>
  <si>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</si>
  <si>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</si>
  <si>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</si>
  <si>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</si>
  <si>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</si>
  <si>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</si>
  <si>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</si>
  <si>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</si>
  <si>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</si>
  <si>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</si>
  <si>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</si>
  <si>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</si>
  <si>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</si>
  <si>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</si>
  <si>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</si>
  <si>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</si>
  <si>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</si>
  <si>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</si>
  <si>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</si>
  <si>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</si>
  <si>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</si>
  <si>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</si>
  <si>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</si>
  <si>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</si>
  <si>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</si>
  <si>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</si>
  <si>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</si>
  <si>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</si>
  <si>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</si>
  <si>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</si>
  <si>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</si>
  <si>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</si>
  <si>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</si>
  <si>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</si>
  <si>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</si>
  <si>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</si>
  <si>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</si>
  <si>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</si>
  <si>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</si>
  <si>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</si>
  <si>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</si>
  <si>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</si>
  <si>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</si>
  <si>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</si>
  <si>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</si>
  <si>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</si>
  <si>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</si>
  <si>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</si>
  <si>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</si>
  <si>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</si>
  <si>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</si>
  <si>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</si>
  <si>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</si>
  <si>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</si>
  <si>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</si>
  <si>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</si>
  <si>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</si>
  <si>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</si>
  <si>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</si>
  <si>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</si>
  <si>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</si>
  <si>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</si>
  <si>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</si>
  <si>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</si>
  <si>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</si>
  <si>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</si>
  <si>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</si>
  <si>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</si>
  <si>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</si>
  <si>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</si>
  <si>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</si>
  <si>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</si>
  <si>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</si>
  <si>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</si>
  <si>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</si>
  <si>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</si>
  <si>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</si>
  <si>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</si>
  <si>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</si>
  <si>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</si>
  <si>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</si>
  <si>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</si>
  <si>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</si>
  <si>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</si>
  <si>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</si>
  <si>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</si>
  <si>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</si>
  <si>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</si>
  <si>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</si>
  <si>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</si>
  <si>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</si>
  <si>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</si>
  <si>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</si>
  <si>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</si>
  <si>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</si>
  <si>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</si>
  <si>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</si>
  <si>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</si>
  <si>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</si>
  <si>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</si>
  <si>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</si>
  <si>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</si>
  <si>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</si>
  <si>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</si>
  <si>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</si>
  <si>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</si>
  <si>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</si>
  <si>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</si>
  <si>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</si>
  <si>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</si>
  <si>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</si>
  <si>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</si>
  <si>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</si>
  <si>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</si>
  <si>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</si>
  <si>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</si>
  <si>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</si>
  <si>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</si>
  <si>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</si>
  <si>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</si>
  <si>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</si>
  <si>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</si>
  <si>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</si>
  <si>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</si>
  <si>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</si>
  <si>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</si>
  <si>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</si>
  <si>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</si>
  <si>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</si>
  <si>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</si>
  <si>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</si>
  <si>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</si>
  <si>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</si>
  <si>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</si>
  <si>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</si>
  <si>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</si>
  <si>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</si>
  <si>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</si>
  <si>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</si>
  <si>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</si>
  <si>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</si>
  <si>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</si>
  <si>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</si>
  <si>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</si>
  <si>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</si>
  <si>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</si>
  <si>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</si>
  <si>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</si>
  <si>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</si>
  <si>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</si>
  <si>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</si>
  <si>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</si>
  <si>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</si>
  <si>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</si>
  <si>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</si>
  <si>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</si>
  <si>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</si>
  <si>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</si>
  <si>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</si>
  <si>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</si>
  <si>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</si>
  <si>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</si>
  <si>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</si>
  <si>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</si>
  <si>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</si>
  <si>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</si>
  <si>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</si>
  <si>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</si>
  <si>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</si>
  <si>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</si>
  <si>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</si>
  <si>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</si>
  <si>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</si>
  <si>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</si>
  <si>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</si>
  <si>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</si>
  <si>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</si>
  <si>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</si>
  <si>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</si>
  <si>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</si>
  <si>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</si>
  <si>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</si>
  <si>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</si>
  <si>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</si>
  <si>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</si>
  <si>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</si>
  <si>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</si>
  <si>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</si>
  <si>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</si>
  <si>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</si>
  <si>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</si>
  <si>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</si>
  <si>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</si>
  <si>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</si>
  <si>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</si>
  <si>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</si>
  <si>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</si>
  <si>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</si>
  <si>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</si>
  <si>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</si>
  <si>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</si>
  <si>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</si>
  <si>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</si>
  <si>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</si>
  <si>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</si>
  <si>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</si>
  <si>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</si>
  <si>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</si>
  <si>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</si>
  <si>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</si>
  <si>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</si>
  <si>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</si>
  <si>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</si>
  <si>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</si>
  <si>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</si>
  <si>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</si>
  <si>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</si>
  <si>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</si>
  <si>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</si>
  <si>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</si>
  <si>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</si>
  <si>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</si>
  <si>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</si>
  <si>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</si>
  <si>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</si>
  <si>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</si>
  <si>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</si>
  <si>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</si>
  <si>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</si>
  <si>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</si>
  <si>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</si>
  <si>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</si>
  <si>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</si>
  <si>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</si>
  <si>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</si>
  <si>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</si>
  <si>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</si>
  <si>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</si>
  <si>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</si>
  <si>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</si>
  <si>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</si>
  <si>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</si>
  <si>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</si>
  <si>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</si>
  <si>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</si>
  <si>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</si>
  <si>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</si>
  <si>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</si>
  <si>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</si>
  <si>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</si>
  <si>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</si>
  <si>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</si>
  <si>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</si>
  <si>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</si>
  <si>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</si>
  <si>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</si>
  <si>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</si>
  <si>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</si>
  <si>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</si>
  <si>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</si>
  <si>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</si>
  <si>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</si>
  <si>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</si>
  <si>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</si>
  <si>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</si>
  <si>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</si>
  <si>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</si>
  <si>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</si>
  <si>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</si>
  <si>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</si>
  <si>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</si>
  <si>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</si>
  <si>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</si>
  <si>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</si>
  <si>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</si>
  <si>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</si>
  <si>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</si>
  <si>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</si>
  <si>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</si>
  <si>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</si>
  <si>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</si>
  <si>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</si>
  <si>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</si>
  <si>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</si>
  <si>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</si>
  <si>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</si>
  <si>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</si>
  <si>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</si>
  <si>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</si>
  <si>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</si>
  <si>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</si>
  <si>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</si>
  <si>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</si>
  <si>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</si>
  <si>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</si>
  <si>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</si>
  <si>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</si>
  <si>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</si>
  <si>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</si>
  <si>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</si>
  <si>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</si>
  <si>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</si>
  <si>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</si>
  <si>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</si>
  <si>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</si>
  <si>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</si>
  <si>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</si>
  <si>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</si>
  <si>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</si>
  <si>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</si>
  <si>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</si>
  <si>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</si>
  <si>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</si>
  <si>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</si>
  <si>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</si>
  <si>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</si>
  <si>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</si>
  <si>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</si>
  <si>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</si>
  <si>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</si>
  <si>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</si>
  <si>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</si>
  <si>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</si>
  <si>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</si>
  <si>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</si>
  <si>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</si>
  <si>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</si>
  <si>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</si>
  <si>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</si>
  <si>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</si>
  <si>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</si>
  <si>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</si>
  <si>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</si>
  <si>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</si>
  <si>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</si>
  <si>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</si>
  <si>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</si>
  <si>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</si>
  <si>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</si>
  <si>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</si>
  <si>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</si>
  <si>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</si>
  <si>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</si>
  <si>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</si>
  <si>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</si>
  <si>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</si>
  <si>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</si>
  <si>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</si>
  <si>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</si>
  <si>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</si>
  <si>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</si>
  <si>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</si>
  <si>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</si>
  <si>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</si>
  <si>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</si>
  <si>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</si>
  <si>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</si>
  <si>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</si>
  <si>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</si>
  <si>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</si>
  <si>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</si>
  <si>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</si>
  <si>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</si>
  <si>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</si>
  <si>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</si>
  <si>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</si>
  <si>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</si>
  <si>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</si>
  <si>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</si>
  <si>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</si>
  <si>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</si>
  <si>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</si>
  <si>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</si>
  <si>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</si>
  <si>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</si>
  <si>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</si>
  <si>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</si>
  <si>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</si>
  <si>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</si>
  <si>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</si>
  <si>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</si>
  <si>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</si>
  <si>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</si>
  <si>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</si>
  <si>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</si>
  <si>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</si>
  <si>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</si>
  <si>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</si>
  <si>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</si>
  <si>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</si>
  <si>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</si>
  <si>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</si>
  <si>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</si>
  <si>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</si>
  <si>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</si>
  <si>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</si>
  <si>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</si>
  <si>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</si>
  <si>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</si>
  <si>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</si>
  <si>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</si>
  <si>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</si>
  <si>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</si>
  <si>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</si>
  <si>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</si>
  <si>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</si>
  <si>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</si>
  <si>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</si>
  <si>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</si>
  <si>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</si>
  <si>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</si>
  <si>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</si>
  <si>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</si>
  <si>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</si>
  <si>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</si>
  <si>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</si>
  <si>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</si>
  <si>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</si>
  <si>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</si>
  <si>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</si>
  <si>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</si>
  <si>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</si>
  <si>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</si>
  <si>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</si>
  <si>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</si>
  <si>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</si>
  <si>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</si>
  <si>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</si>
  <si>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</si>
  <si>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</si>
  <si>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</si>
  <si>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</si>
  <si>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</si>
  <si>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</si>
  <si>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</si>
  <si>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</si>
  <si>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</si>
  <si>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</si>
  <si>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</si>
  <si>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</si>
  <si>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</si>
  <si>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</si>
  <si>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</si>
  <si>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</si>
  <si>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</si>
  <si>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</si>
  <si>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</si>
  <si>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</si>
  <si>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</si>
  <si>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</si>
  <si>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</si>
  <si>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</si>
  <si>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</si>
  <si>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</si>
  <si>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</si>
  <si>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</si>
  <si>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</si>
  <si>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</si>
  <si>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</si>
  <si>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</si>
  <si>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</si>
  <si>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</si>
  <si>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</si>
  <si>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</si>
  <si>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</si>
  <si>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</si>
  <si>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</si>
  <si>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</si>
  <si>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</si>
  <si>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</si>
  <si>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</si>
  <si>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</si>
  <si>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</si>
  <si>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</si>
  <si>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</si>
  <si>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</si>
  <si>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</si>
  <si>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</si>
  <si>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</si>
  <si>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</si>
  <si>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</si>
  <si>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</si>
  <si>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</si>
  <si>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</si>
  <si>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</si>
  <si>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</si>
  <si>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</si>
  <si>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</si>
  <si>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</si>
  <si>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</si>
  <si>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</si>
  <si>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</si>
  <si>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</si>
  <si>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</si>
  <si>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</si>
  <si>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</si>
  <si>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</si>
  <si>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</si>
  <si>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</si>
  <si>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</si>
  <si>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</si>
  <si>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</si>
  <si>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</si>
  <si>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</si>
  <si>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</si>
  <si>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</si>
  <si>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</si>
  <si>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</si>
  <si>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</si>
  <si>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</si>
  <si>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</si>
  <si>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</si>
  <si>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</si>
  <si>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</si>
  <si>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</si>
  <si>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</si>
  <si>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</si>
  <si>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</si>
  <si>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</si>
  <si>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</si>
  <si>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</si>
  <si>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</si>
  <si>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</si>
  <si>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</si>
  <si>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</si>
  <si>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</si>
  <si>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</si>
  <si>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</si>
  <si>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</si>
  <si>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</si>
  <si>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</si>
  <si>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</si>
  <si>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</si>
  <si>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</si>
  <si>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</si>
  <si>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</si>
  <si>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</si>
  <si>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</si>
  <si>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</si>
  <si>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</si>
  <si>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</si>
  <si>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</si>
  <si>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</si>
  <si>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</si>
  <si>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</si>
  <si>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</si>
  <si>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</si>
  <si>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</si>
  <si>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</si>
  <si>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</si>
  <si>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</si>
  <si>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</si>
  <si>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</si>
  <si>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</si>
  <si>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</si>
  <si>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</si>
  <si>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</si>
  <si>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</si>
  <si>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</si>
  <si>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</si>
  <si>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</si>
  <si>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</si>
  <si>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</si>
  <si>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</si>
  <si>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</si>
  <si>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</si>
  <si>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</si>
  <si>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</si>
  <si>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</si>
  <si>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</si>
  <si>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</si>
  <si>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</si>
  <si>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</si>
  <si>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</si>
  <si>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</si>
  <si>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</si>
  <si>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</si>
  <si>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</si>
  <si>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</si>
  <si>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</si>
  <si>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</si>
  <si>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</si>
  <si>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</si>
  <si>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</si>
  <si>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</si>
  <si>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</si>
  <si>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</si>
  <si>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</si>
  <si>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</si>
  <si>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</si>
  <si>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</si>
  <si>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</si>
  <si>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</si>
  <si>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</si>
  <si>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</si>
  <si>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</si>
  <si>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</si>
  <si>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</si>
  <si>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</si>
  <si>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</si>
  <si>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</si>
  <si>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</si>
  <si>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</si>
  <si>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</si>
  <si>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</si>
  <si>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</si>
  <si>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</si>
  <si>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</si>
  <si>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</si>
  <si>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</si>
  <si>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</si>
  <si>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</si>
  <si>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</si>
  <si>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</si>
  <si>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</si>
  <si>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</si>
  <si>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</si>
  <si>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</si>
  <si>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</si>
  <si>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</si>
  <si>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</si>
  <si>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</si>
  <si>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</si>
  <si>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</si>
  <si>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</si>
  <si>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</si>
  <si>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</si>
  <si>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</si>
  <si>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</si>
  <si>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</si>
  <si>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</si>
  <si>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</si>
  <si>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</si>
  <si>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</si>
  <si>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</si>
  <si>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</si>
  <si>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</si>
  <si>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</si>
  <si>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</si>
  <si>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</si>
  <si>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</si>
  <si>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</si>
  <si>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</si>
  <si>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</si>
  <si>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</si>
  <si>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</si>
  <si>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</si>
  <si>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</si>
  <si>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</si>
  <si>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</si>
  <si>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</si>
  <si>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</si>
  <si>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</si>
  <si>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</si>
  <si>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</si>
  <si>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</si>
  <si>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</si>
  <si>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</si>
  <si>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</si>
  <si>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</si>
  <si>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</si>
  <si>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</si>
  <si>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</si>
  <si>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</si>
  <si>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</si>
  <si>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</si>
  <si>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</si>
  <si>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</si>
  <si>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</si>
  <si>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</si>
  <si>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</si>
  <si>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</si>
  <si>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</si>
  <si>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</si>
  <si>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</si>
  <si>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</si>
  <si>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</si>
  <si>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</si>
  <si>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</si>
  <si>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</si>
  <si>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</si>
  <si>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</si>
  <si>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</si>
  <si>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</si>
  <si>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</si>
  <si>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</si>
  <si>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</si>
  <si>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</si>
  <si>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</si>
  <si>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</si>
  <si>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</si>
  <si>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</si>
  <si>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</si>
  <si>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</si>
  <si>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</si>
  <si>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</si>
  <si>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</si>
  <si>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</si>
  <si>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</si>
  <si>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</si>
  <si>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</si>
  <si>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</si>
  <si>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</si>
  <si>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</si>
  <si>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</si>
  <si>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</si>
  <si>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</si>
  <si>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</si>
  <si>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</si>
  <si>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</si>
  <si>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</si>
  <si>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</si>
  <si>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</si>
  <si>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</si>
  <si>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</si>
  <si>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</si>
  <si>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</si>
  <si>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</si>
  <si>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</si>
  <si>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</si>
  <si>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</si>
  <si>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</si>
  <si>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</si>
  <si>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</si>
  <si>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</si>
  <si>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</si>
  <si>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</si>
  <si>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</si>
  <si>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</si>
  <si>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</si>
  <si>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</si>
  <si>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</si>
  <si>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</si>
  <si>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</si>
  <si>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</si>
  <si>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</si>
  <si>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</si>
  <si>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</si>
  <si>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</si>
  <si>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</si>
  <si>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</si>
  <si>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</si>
  <si>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</si>
  <si>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</si>
  <si>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</si>
  <si>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</si>
  <si>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</si>
  <si>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</si>
  <si>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</si>
  <si>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</si>
  <si>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</si>
  <si>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</si>
  <si>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</si>
  <si>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</si>
  <si>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</si>
  <si>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</si>
  <si>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</si>
  <si>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</si>
  <si>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</si>
  <si>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</si>
  <si>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</si>
  <si>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</si>
  <si>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</si>
  <si>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</si>
  <si>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</si>
  <si>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</si>
  <si>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</si>
  <si>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</si>
  <si>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</si>
  <si>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</si>
  <si>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</si>
  <si>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</si>
  <si>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</si>
  <si>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</si>
  <si>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</si>
  <si>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</si>
  <si>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</si>
  <si>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</si>
  <si>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</si>
  <si>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</si>
  <si>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</si>
  <si>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</si>
  <si>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</si>
  <si>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</si>
  <si>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</si>
  <si>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</si>
  <si>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</si>
  <si>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</si>
  <si>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</si>
  <si>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</si>
  <si>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</si>
  <si>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</si>
  <si>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</si>
  <si>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</si>
  <si>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</si>
  <si>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</si>
  <si>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</si>
  <si>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</si>
  <si>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</si>
  <si>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</si>
  <si>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</si>
  <si>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</si>
  <si>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</si>
  <si>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</si>
  <si>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</si>
  <si>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</si>
  <si>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</si>
  <si>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</si>
  <si>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</si>
  <si>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</si>
  <si>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</si>
  <si>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</si>
  <si>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</si>
  <si>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</si>
  <si>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</si>
  <si>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</si>
  <si>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</si>
  <si>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</si>
  <si>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</si>
  <si>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</si>
  <si>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</si>
  <si>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</si>
  <si>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</si>
  <si>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</si>
  <si>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</si>
  <si>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</si>
  <si>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</si>
  <si>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</si>
  <si>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</si>
  <si>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</si>
  <si>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</si>
  <si>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</si>
  <si>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</si>
  <si>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</si>
  <si>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</si>
  <si>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</si>
  <si>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</si>
  <si>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</si>
  <si>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</si>
  <si>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</si>
  <si>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</si>
  <si>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</si>
  <si>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</si>
  <si>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</si>
  <si>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</si>
  <si>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</si>
  <si>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</si>
  <si>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</si>
  <si>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</si>
  <si>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</si>
  <si>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</si>
  <si>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</si>
  <si>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</si>
  <si>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</si>
  <si>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</si>
  <si>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</si>
  <si>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</si>
  <si>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</si>
  <si>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</si>
  <si>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</si>
  <si>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</si>
  <si>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</si>
  <si>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</si>
  <si>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</si>
  <si>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</si>
  <si>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</si>
  <si>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</si>
  <si>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</si>
  <si>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</si>
  <si>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</si>
  <si>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</si>
  <si>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</si>
  <si>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</si>
  <si>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</si>
  <si>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</si>
  <si>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</si>
  <si>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</si>
  <si>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</si>
  <si>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</si>
  <si>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</si>
  <si>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</si>
  <si>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</si>
  <si>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</si>
  <si>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</si>
  <si>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</si>
  <si>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</si>
  <si>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</si>
  <si>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</si>
  <si>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</si>
  <si>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</si>
  <si>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</si>
  <si>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</si>
  <si>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</si>
  <si>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</si>
  <si>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</si>
  <si>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</si>
  <si>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</si>
  <si>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</si>
  <si>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</si>
  <si>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</si>
  <si>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</si>
  <si>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</si>
  <si>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</si>
  <si>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</si>
  <si>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</si>
  <si>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</si>
  <si>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</si>
  <si>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</si>
  <si>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</si>
  <si>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</si>
  <si>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</si>
  <si>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</si>
  <si>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</si>
  <si>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</si>
  <si>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</si>
  <si>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</si>
  <si>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</si>
  <si>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</si>
  <si>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</si>
  <si>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</si>
  <si>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</si>
  <si>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</si>
  <si>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</si>
  <si>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</si>
  <si>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</si>
  <si>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</si>
  <si>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</si>
  <si>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</si>
  <si>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</si>
  <si>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</si>
  <si>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</si>
  <si>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</si>
  <si>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</si>
  <si>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</si>
  <si>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</si>
  <si>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</si>
  <si>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</si>
  <si>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</si>
  <si>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</si>
  <si>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</si>
  <si>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</si>
  <si>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</si>
  <si>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</si>
  <si>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</si>
  <si>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</si>
  <si>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</si>
  <si>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</si>
  <si>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</si>
  <si>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</si>
  <si>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</si>
  <si>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</si>
  <si>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</si>
  <si>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</si>
  <si>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</si>
  <si>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</si>
  <si>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</si>
  <si>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</si>
  <si>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</si>
  <si>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</si>
  <si>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</si>
  <si>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</si>
  <si>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</si>
  <si>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</si>
  <si>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</si>
  <si>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</si>
  <si>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</si>
  <si>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</si>
  <si>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</si>
  <si>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</si>
  <si>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</si>
  <si>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</si>
  <si>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</si>
  <si>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</si>
  <si>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</si>
  <si>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</si>
  <si>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</si>
  <si>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</si>
  <si>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</si>
  <si>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</si>
  <si>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</si>
  <si>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</si>
  <si>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</si>
  <si>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</si>
  <si>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</si>
  <si>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</si>
  <si>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</si>
  <si>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</si>
  <si>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</si>
  <si>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</si>
  <si>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</si>
  <si>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</si>
  <si>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</si>
  <si>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</si>
  <si>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</si>
  <si>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</si>
  <si>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</si>
  <si>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</si>
  <si>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</si>
  <si>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</si>
  <si>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</si>
  <si>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</si>
  <si>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</si>
  <si>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</si>
  <si>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</si>
  <si>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</si>
  <si>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</si>
  <si>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</si>
  <si>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</si>
  <si>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</si>
  <si>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</si>
  <si>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</si>
  <si>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</si>
  <si>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</si>
  <si>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</si>
  <si>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</si>
  <si>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</si>
  <si>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</si>
  <si>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</si>
  <si>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</si>
  <si>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</si>
  <si>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</si>
  <si>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</si>
  <si>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</si>
  <si>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</si>
  <si>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</si>
  <si>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</si>
  <si>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</si>
  <si>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</si>
  <si>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</si>
  <si>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</si>
  <si>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</si>
  <si>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</si>
  <si>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</si>
  <si>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</si>
  <si>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</si>
  <si>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</si>
  <si>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</si>
  <si>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</si>
  <si>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</si>
  <si>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</si>
  <si>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</si>
  <si>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</si>
  <si>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</si>
  <si>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</si>
  <si>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</si>
  <si>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</si>
  <si>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</si>
  <si>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</si>
  <si>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</si>
  <si>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</si>
  <si>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</si>
  <si>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</si>
  <si>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</si>
  <si>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</si>
  <si>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</si>
  <si>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</si>
  <si>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</si>
  <si>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</si>
  <si>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</si>
  <si>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</si>
  <si>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</si>
  <si>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</si>
  <si>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</si>
  <si>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</si>
  <si>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</si>
  <si>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</si>
  <si>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</si>
  <si>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</si>
  <si>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</si>
  <si>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</si>
  <si>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</si>
  <si>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</si>
  <si>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</si>
  <si>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</si>
  <si>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</si>
  <si>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</si>
  <si>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</si>
  <si>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</si>
  <si>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</si>
  <si>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</si>
  <si>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</si>
  <si>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</si>
  <si>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</si>
  <si>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</si>
  <si>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</si>
  <si>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</si>
  <si>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</si>
  <si>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</si>
  <si>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</si>
  <si>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</si>
  <si>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</si>
  <si>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</si>
  <si>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</si>
  <si>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</si>
  <si>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</si>
  <si>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</si>
  <si>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</si>
  <si>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</si>
  <si>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</si>
  <si>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</si>
  <si>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</si>
  <si>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</si>
  <si>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</si>
  <si>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</si>
  <si>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</si>
  <si>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</si>
  <si>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</si>
  <si>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</si>
  <si>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</si>
  <si>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</si>
  <si>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</si>
  <si>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</si>
  <si>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</si>
  <si>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</si>
  <si>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</si>
  <si>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</si>
  <si>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</si>
  <si>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</si>
  <si>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</si>
  <si>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</si>
  <si>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</si>
  <si>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</si>
  <si>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</si>
  <si>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</si>
  <si>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</si>
  <si>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</si>
  <si>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</si>
  <si>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</si>
  <si>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</si>
  <si>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</si>
  <si>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</si>
  <si>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</si>
  <si>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</si>
  <si>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</si>
  <si>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</si>
  <si>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</si>
  <si>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</si>
  <si>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</si>
  <si>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</si>
  <si>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</si>
  <si>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</si>
  <si>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</si>
  <si>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</si>
  <si>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</si>
  <si>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</si>
  <si>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</si>
  <si>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</si>
  <si>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</si>
  <si>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</si>
  <si>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</si>
  <si>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</si>
  <si>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</si>
  <si>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</si>
  <si>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</si>
  <si>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</si>
  <si>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</si>
  <si>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</si>
  <si>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</si>
  <si>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</si>
  <si>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</si>
  <si>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</si>
  <si>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</si>
  <si>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</si>
  <si>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</si>
  <si>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</si>
  <si>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</si>
  <si>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</si>
  <si>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</si>
  <si>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</si>
  <si>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</si>
  <si>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</si>
  <si>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</si>
  <si>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</si>
  <si>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</si>
  <si>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</si>
  <si>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</si>
  <si>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</si>
  <si>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</si>
  <si>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</si>
  <si>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</si>
  <si>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</si>
  <si>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</si>
  <si>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</si>
  <si>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</si>
  <si>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</si>
  <si>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</si>
  <si>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</si>
  <si>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</si>
  <si>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</si>
  <si>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</si>
  <si>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</si>
  <si>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</si>
  <si>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</si>
  <si>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</si>
  <si>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</si>
  <si>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</si>
  <si>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</si>
  <si>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</si>
  <si>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</si>
  <si>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</si>
  <si>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</si>
  <si>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</si>
  <si>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</si>
  <si>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</si>
  <si>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</si>
  <si>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</si>
  <si>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</si>
  <si>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</si>
  <si>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</si>
  <si>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</si>
  <si>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</si>
  <si>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</si>
  <si>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</si>
  <si>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</si>
  <si>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</si>
  <si>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</si>
  <si>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</si>
  <si>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</si>
  <si>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</si>
  <si>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</si>
  <si>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</si>
  <si>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</si>
  <si>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</si>
  <si>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</si>
  <si>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</si>
  <si>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</si>
  <si>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</si>
  <si>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</si>
  <si>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</si>
  <si>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</si>
  <si>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</si>
  <si>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</si>
  <si>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</si>
  <si>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</si>
  <si>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</si>
  <si>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</si>
  <si>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</si>
  <si>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</si>
  <si>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</si>
  <si>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</si>
  <si>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</si>
  <si>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</si>
  <si>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</si>
  <si>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</si>
  <si>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</si>
  <si>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</si>
  <si>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</si>
  <si>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</si>
  <si>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</si>
  <si>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</si>
  <si>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</si>
  <si>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</si>
  <si>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</si>
  <si>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</si>
  <si>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</si>
  <si>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</si>
  <si>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</si>
  <si>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</si>
  <si>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</si>
  <si>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</si>
  <si>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</si>
  <si>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</si>
  <si>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</si>
  <si>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</si>
  <si>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</si>
  <si>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</si>
  <si>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</si>
  <si>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</si>
  <si>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</si>
  <si>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</si>
  <si>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</si>
  <si>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</si>
  <si>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</si>
  <si>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</si>
  <si>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</si>
  <si>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</si>
  <si>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</si>
  <si>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</si>
  <si>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</si>
  <si>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</si>
  <si>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</si>
  <si>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</si>
  <si>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</si>
  <si>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</si>
  <si>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</si>
  <si>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</si>
  <si>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</si>
  <si>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</si>
  <si>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</si>
  <si>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</si>
  <si>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</si>
  <si>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</si>
  <si>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</si>
  <si>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</si>
  <si>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</si>
  <si>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</si>
  <si>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</si>
  <si>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</si>
  <si>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</si>
  <si>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</si>
  <si>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</si>
  <si>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</si>
  <si>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</si>
  <si>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</si>
  <si>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</si>
  <si>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</si>
  <si>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</si>
  <si>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</si>
  <si>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</si>
  <si>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</si>
  <si>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</si>
  <si>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</si>
  <si>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</si>
  <si>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</si>
  <si>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</si>
  <si>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</si>
  <si>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</si>
  <si>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</si>
  <si>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</si>
  <si>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</si>
  <si>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</si>
  <si>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</si>
  <si>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</si>
  <si>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</si>
  <si>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</si>
  <si>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</si>
  <si>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</si>
  <si>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</si>
  <si>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</si>
  <si>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</si>
  <si>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</si>
  <si>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</si>
  <si>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</si>
  <si>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</si>
  <si>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</si>
  <si>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</si>
  <si>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</si>
  <si>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</si>
  <si>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</si>
  <si>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</si>
  <si>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</si>
  <si>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</si>
  <si>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</si>
  <si>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</si>
  <si>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</si>
  <si>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</si>
  <si>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</si>
  <si>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</si>
  <si>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</si>
  <si>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</si>
  <si>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</si>
  <si>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</si>
  <si>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</si>
  <si>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</si>
  <si>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</si>
  <si>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</si>
  <si>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</si>
  <si>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</si>
  <si>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</si>
  <si>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</si>
  <si>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</si>
  <si>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</si>
  <si>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</si>
  <si>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</si>
  <si>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</si>
  <si>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</si>
  <si>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</si>
  <si>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</si>
  <si>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</si>
  <si>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</si>
  <si>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</si>
  <si>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</si>
  <si>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</si>
  <si>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</si>
  <si>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</si>
  <si>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</si>
  <si>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</si>
  <si>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</si>
  <si>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</si>
  <si>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</si>
  <si>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</si>
  <si>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</si>
  <si>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</si>
  <si>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</si>
  <si>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</si>
  <si>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</si>
  <si>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</si>
  <si>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</si>
  <si>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</si>
  <si>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</si>
  <si>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</si>
  <si>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</si>
  <si>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</si>
  <si>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</si>
  <si>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</si>
  <si>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</si>
  <si>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</si>
  <si>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</si>
  <si>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</si>
  <si>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</si>
  <si>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</si>
  <si>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</si>
  <si>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</si>
  <si>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</si>
  <si>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</si>
  <si>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</si>
  <si>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</si>
  <si>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</si>
  <si>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</si>
  <si>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</si>
  <si>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</si>
  <si>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</si>
  <si>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</si>
  <si>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</si>
  <si>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</si>
  <si>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</si>
  <si>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</si>
  <si>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</si>
  <si>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</si>
  <si>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</si>
  <si>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</si>
  <si>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</si>
  <si>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</si>
  <si>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</si>
  <si>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</si>
  <si>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</si>
  <si>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</si>
  <si>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</si>
  <si>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</si>
  <si>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</si>
  <si>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</si>
  <si>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</si>
  <si>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</si>
  <si>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</si>
  <si>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</si>
  <si>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</si>
  <si>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</si>
  <si>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</si>
  <si>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</si>
  <si>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</si>
  <si>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</si>
  <si>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</si>
  <si>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</si>
  <si>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</si>
  <si>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</si>
  <si>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</si>
  <si>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</si>
  <si>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</si>
  <si>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</si>
  <si>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</si>
  <si>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</si>
  <si>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</si>
  <si>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</si>
  <si>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</si>
  <si>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</si>
  <si>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</si>
  <si>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</si>
  <si>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</si>
  <si>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</si>
  <si>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</si>
  <si>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</si>
  <si>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</si>
  <si>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</si>
  <si>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</si>
  <si>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</si>
  <si>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</si>
  <si>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</si>
  <si>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</si>
  <si>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</si>
  <si>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</si>
  <si>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</si>
  <si>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</si>
  <si>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</si>
  <si>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</si>
  <si>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</si>
  <si>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</si>
  <si>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</si>
  <si>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</si>
  <si>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</si>
  <si>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</si>
  <si>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</si>
  <si>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</si>
  <si>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</si>
  <si>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</si>
  <si>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</si>
  <si>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</si>
  <si>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</si>
  <si>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</si>
  <si>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</si>
  <si>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</si>
  <si>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</si>
  <si>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</si>
  <si>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</si>
  <si>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</si>
  <si>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</si>
  <si>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</si>
  <si>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</si>
  <si>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</si>
  <si>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</si>
  <si>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</si>
  <si>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</si>
  <si>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</si>
  <si>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</si>
  <si>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</si>
  <si>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</si>
  <si>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</si>
  <si>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</si>
  <si>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</si>
  <si>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</si>
  <si>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</si>
  <si>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</si>
  <si>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</si>
  <si>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</si>
  <si>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</si>
  <si>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</si>
  <si>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</si>
  <si>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</si>
  <si>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</si>
  <si>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</si>
  <si>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</si>
  <si>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</si>
  <si>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</si>
  <si>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</si>
  <si>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</si>
  <si>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</si>
  <si>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</si>
  <si>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</si>
  <si>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</si>
  <si>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</si>
  <si>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</si>
  <si>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</si>
  <si>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</si>
  <si>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</si>
  <si>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</si>
  <si>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</si>
  <si>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</si>
  <si>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</si>
  <si>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</si>
  <si>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</si>
  <si>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</si>
  <si>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</si>
  <si>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</si>
  <si>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</si>
  <si>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</si>
  <si>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</si>
  <si>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</si>
  <si>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</si>
  <si>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</si>
  <si>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</si>
  <si>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</si>
  <si>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</si>
  <si>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</si>
  <si>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</si>
  <si>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</si>
  <si>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</si>
  <si>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</si>
  <si>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</si>
  <si>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</si>
  <si>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</si>
  <si>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</si>
  <si>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</si>
  <si>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</si>
  <si>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</si>
  <si>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</si>
  <si>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</si>
  <si>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</si>
  <si>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</si>
  <si>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</si>
  <si>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</si>
  <si>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</si>
  <si>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</si>
  <si>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</si>
  <si>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</si>
  <si>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</si>
  <si>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</si>
  <si>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</si>
  <si>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</si>
  <si>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</si>
  <si>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</si>
  <si>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</si>
  <si>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</si>
  <si>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</si>
  <si>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</si>
  <si>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</si>
  <si>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</si>
  <si>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</si>
  <si>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</si>
  <si>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</si>
  <si>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</si>
  <si>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</si>
  <si>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</si>
  <si>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</si>
  <si>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</si>
  <si>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</si>
  <si>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</si>
  <si>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</si>
  <si>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</si>
  <si>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</si>
  <si>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</si>
  <si>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</si>
  <si>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</si>
  <si>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</si>
  <si>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</si>
  <si>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</si>
  <si>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</si>
  <si>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</si>
  <si>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</si>
  <si>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</si>
  <si>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</si>
  <si>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</si>
  <si>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</si>
  <si>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</si>
  <si>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</si>
  <si>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</si>
  <si>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</si>
  <si>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</si>
  <si>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</si>
  <si>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</si>
  <si>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</si>
  <si>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</si>
  <si>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</si>
  <si>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</si>
  <si>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</si>
  <si>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</si>
  <si>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</si>
  <si>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</si>
  <si>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</si>
  <si>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</si>
  <si>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</si>
  <si>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</si>
  <si>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</si>
  <si>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</si>
  <si>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</si>
  <si>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</si>
  <si>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</si>
  <si>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</si>
  <si>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</si>
  <si>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</si>
  <si>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</si>
  <si>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</si>
  <si>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</si>
  <si>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</si>
  <si>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</si>
  <si>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</si>
  <si>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</si>
  <si>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</si>
  <si>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</si>
  <si>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</si>
  <si>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</si>
  <si>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</si>
  <si>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</si>
  <si>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</si>
  <si>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</si>
  <si>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</si>
  <si>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</si>
  <si>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</si>
  <si>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</si>
  <si>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</si>
  <si>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</si>
  <si>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</si>
  <si>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</si>
  <si>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</si>
  <si>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</si>
  <si>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</si>
  <si>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</si>
  <si>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</si>
  <si>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</si>
  <si>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</si>
  <si>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</si>
  <si>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</si>
  <si>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</si>
  <si>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</si>
  <si>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</si>
  <si>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</si>
  <si>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</si>
  <si>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</si>
  <si>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</si>
  <si>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</si>
  <si>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</si>
  <si>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</si>
  <si>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</si>
  <si>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</si>
  <si>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</si>
  <si>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</si>
  <si>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</si>
  <si>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</si>
  <si>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</si>
  <si>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</si>
  <si>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</si>
  <si>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</si>
  <si>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</si>
  <si>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</si>
  <si>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</si>
  <si>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</si>
  <si>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</si>
  <si>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</si>
  <si>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</si>
  <si>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</si>
  <si>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</si>
  <si>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</si>
  <si>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</si>
  <si>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</si>
  <si>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</si>
  <si>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</si>
  <si>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</si>
  <si>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</si>
  <si>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</si>
  <si>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</si>
  <si>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</si>
  <si>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</si>
  <si>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</si>
  <si>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</si>
  <si>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</si>
  <si>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</si>
  <si>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</si>
  <si>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</si>
  <si>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</si>
  <si>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</si>
  <si>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</si>
  <si>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</si>
  <si>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</si>
  <si>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</si>
  <si>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</si>
  <si>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</si>
  <si>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</si>
  <si>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</si>
  <si>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</si>
  <si>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</si>
  <si>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</si>
  <si>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</si>
  <si>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</si>
  <si>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</si>
  <si>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</si>
  <si>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</si>
  <si>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</si>
  <si>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</si>
  <si>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</si>
  <si>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</si>
  <si>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</si>
  <si>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</si>
  <si>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</si>
  <si>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</si>
  <si>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</si>
  <si>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</si>
  <si>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</si>
  <si>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</si>
  <si>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</si>
  <si>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</si>
  <si>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</si>
  <si>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</si>
  <si>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</si>
  <si>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</si>
  <si>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</si>
  <si>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</si>
  <si>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</si>
  <si>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</si>
  <si>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</si>
  <si>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</si>
  <si>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</si>
  <si>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</si>
  <si>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</si>
  <si>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</si>
  <si>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</si>
  <si>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</si>
  <si>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</si>
  <si>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</si>
  <si>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</si>
  <si>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</si>
  <si>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</si>
  <si>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</si>
  <si>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</si>
  <si>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</si>
  <si>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</si>
  <si>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</si>
  <si>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</si>
  <si>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</si>
  <si>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</si>
  <si>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</si>
  <si>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</si>
  <si>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</si>
  <si>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</si>
  <si>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</si>
  <si>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</si>
  <si>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</si>
  <si>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</si>
  <si>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</si>
  <si>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</si>
  <si>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</si>
  <si>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</si>
  <si>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</si>
  <si>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</si>
  <si>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</si>
  <si>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</si>
  <si>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</si>
  <si>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</si>
  <si>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</si>
  <si>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</si>
  <si>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</si>
  <si>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</si>
  <si>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</si>
  <si>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</si>
  <si>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</si>
  <si>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</si>
  <si>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</si>
  <si>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</si>
  <si>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</si>
  <si>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</si>
  <si>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</si>
  <si>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</si>
  <si>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</si>
  <si>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</si>
  <si>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</si>
  <si>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</si>
  <si>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</si>
  <si>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</si>
  <si>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</si>
  <si>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</si>
  <si>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</si>
  <si>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</si>
  <si>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</si>
  <si>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</si>
  <si>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</si>
  <si>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</si>
  <si>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</si>
  <si>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</si>
  <si>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</si>
  <si>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</si>
  <si>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</si>
  <si>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</si>
  <si>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</si>
  <si>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</si>
  <si>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</si>
  <si>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</si>
  <si>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</si>
  <si>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</si>
  <si>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</si>
  <si>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</si>
  <si>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</si>
  <si>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</si>
  <si>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</si>
  <si>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</si>
  <si>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</si>
  <si>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</si>
  <si>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</si>
  <si>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</si>
  <si>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</si>
  <si>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</si>
  <si>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</si>
  <si>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</si>
  <si>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</si>
  <si>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</si>
  <si>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</si>
  <si>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</si>
  <si>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</si>
  <si>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</si>
  <si>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</si>
  <si>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</si>
  <si>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</si>
  <si>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</si>
  <si>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</si>
  <si>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</si>
  <si>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</si>
  <si>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</si>
  <si>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</si>
  <si>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</si>
  <si>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</si>
  <si>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</si>
  <si>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</si>
  <si>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</si>
  <si>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</si>
  <si>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</si>
  <si>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</si>
  <si>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</si>
  <si>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</si>
  <si>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</si>
  <si>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</si>
  <si>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</si>
  <si>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</si>
  <si>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</si>
  <si>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</si>
  <si>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</si>
  <si>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</si>
  <si>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</si>
  <si>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</si>
  <si>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</si>
  <si>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</si>
  <si>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</si>
  <si>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</si>
  <si>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</si>
  <si>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</si>
  <si>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</si>
  <si>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</si>
  <si>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</si>
  <si>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</si>
  <si>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</si>
  <si>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</si>
  <si>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</si>
  <si>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</si>
  <si>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</si>
  <si>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</si>
  <si>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</si>
  <si>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</si>
  <si>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</si>
  <si>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</si>
  <si>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</si>
  <si>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</si>
  <si>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</si>
  <si>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</si>
  <si>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</si>
  <si>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</si>
  <si>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</si>
  <si>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</si>
  <si>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</si>
  <si>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</si>
  <si>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</si>
  <si>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</si>
  <si>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</si>
  <si>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</si>
  <si>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</si>
  <si>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</si>
  <si>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</si>
  <si>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</si>
  <si>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</si>
  <si>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</si>
  <si>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</si>
  <si>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</si>
  <si>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</si>
  <si>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</si>
  <si>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</si>
  <si>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</si>
  <si>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</si>
  <si>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</si>
  <si>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</si>
  <si>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</si>
  <si>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</si>
  <si>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</si>
  <si>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</si>
  <si>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</si>
  <si>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</si>
  <si>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</si>
  <si>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</si>
  <si>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</si>
  <si>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</si>
  <si>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</si>
  <si>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</si>
  <si>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</si>
  <si>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</si>
  <si>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</si>
  <si>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</si>
  <si>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</si>
  <si>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</si>
  <si>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</si>
  <si>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</si>
  <si>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</si>
  <si>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</si>
  <si>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</si>
  <si>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</si>
  <si>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</si>
  <si>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</si>
  <si>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</si>
  <si>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</si>
  <si>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</si>
  <si>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</si>
  <si>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</si>
  <si>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</si>
  <si>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</si>
  <si>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</si>
  <si>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</si>
  <si>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</si>
  <si>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</si>
  <si>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</si>
  <si>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</si>
  <si>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</si>
  <si>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</si>
  <si>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</si>
  <si>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</si>
  <si>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</si>
  <si>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</si>
  <si>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</si>
  <si>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</si>
  <si>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</si>
  <si>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</si>
  <si>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</si>
  <si>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</si>
  <si>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</si>
  <si>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</si>
  <si>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</si>
  <si>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</si>
  <si>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</si>
  <si>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</si>
  <si>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</si>
  <si>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</si>
  <si>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</si>
  <si>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</si>
  <si>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</si>
  <si>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</si>
  <si>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</si>
  <si>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</si>
  <si>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</si>
  <si>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</si>
  <si>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</si>
  <si>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</si>
  <si>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</si>
  <si>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</si>
  <si>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</si>
  <si>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</si>
  <si>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</si>
  <si>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</si>
  <si>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</si>
  <si>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</si>
  <si>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</si>
  <si>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</si>
  <si>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</si>
  <si>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</si>
  <si>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</si>
  <si>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</si>
  <si>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</si>
  <si>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</si>
  <si>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</si>
  <si>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</si>
  <si>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</si>
  <si>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</si>
  <si>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</si>
  <si>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</si>
  <si>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</si>
  <si>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</si>
  <si>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</si>
  <si>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</si>
  <si>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</si>
  <si>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</si>
  <si>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</si>
  <si>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</si>
  <si>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</si>
  <si>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</si>
  <si>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</si>
  <si>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</si>
  <si>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</si>
  <si>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</si>
  <si>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</si>
  <si>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</si>
  <si>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</si>
  <si>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</si>
  <si>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</si>
  <si>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</si>
  <si>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</si>
  <si>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</si>
  <si>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</si>
  <si>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</si>
  <si>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</si>
  <si>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</si>
  <si>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</si>
  <si>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</si>
  <si>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</si>
  <si>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</si>
  <si>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</si>
  <si>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</si>
  <si>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</si>
  <si>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</si>
  <si>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</si>
  <si>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</si>
  <si>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</si>
  <si>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</si>
  <si>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</si>
  <si>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</si>
  <si>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</si>
  <si>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</si>
  <si>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</si>
  <si>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</si>
  <si>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</si>
  <si>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</si>
  <si>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</si>
  <si>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</si>
  <si>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</si>
  <si>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</si>
  <si>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</si>
  <si>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</si>
  <si>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</si>
  <si>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</si>
  <si>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</si>
  <si>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</si>
  <si>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</si>
  <si>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</si>
  <si>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</si>
  <si>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</si>
  <si>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</si>
  <si>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</si>
  <si>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</si>
  <si>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</si>
  <si>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</si>
  <si>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</si>
  <si>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</si>
  <si>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</si>
  <si>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</si>
  <si>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</si>
  <si>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</si>
  <si>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</si>
  <si>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</si>
  <si>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</si>
  <si>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</si>
  <si>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</si>
  <si>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</si>
  <si>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</si>
  <si>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</si>
  <si>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</si>
  <si>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</si>
  <si>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</si>
  <si>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</si>
  <si>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</si>
  <si>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</si>
  <si>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</si>
  <si>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</si>
  <si>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</si>
  <si>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</si>
  <si>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</si>
  <si>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</si>
  <si>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</si>
  <si>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</si>
  <si>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</si>
  <si>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</si>
  <si>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</si>
  <si>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</si>
  <si>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</si>
  <si>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</si>
  <si>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</si>
  <si>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</si>
  <si>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</si>
  <si>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</si>
  <si>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</si>
  <si>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</si>
  <si>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</si>
  <si>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</si>
  <si>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</si>
  <si>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</si>
  <si>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</si>
  <si>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</si>
  <si>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</si>
  <si>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</si>
  <si>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</si>
  <si>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</si>
  <si>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</si>
  <si>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</si>
  <si>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</si>
  <si>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</si>
  <si>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</si>
  <si>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</si>
  <si>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</si>
  <si>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</si>
  <si>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</si>
  <si>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</si>
  <si>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</si>
  <si>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</si>
  <si>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</si>
  <si>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</si>
  <si>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</si>
  <si>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</si>
  <si>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</si>
  <si>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</si>
  <si>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</si>
  <si>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</si>
  <si>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</si>
  <si>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</si>
  <si>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</si>
  <si>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</si>
  <si>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</si>
  <si>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</si>
  <si>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</si>
  <si>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</si>
  <si>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</si>
  <si>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</si>
  <si>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</si>
  <si>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</si>
  <si>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</si>
  <si>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</si>
  <si>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</si>
  <si>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</si>
  <si>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</si>
  <si>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</si>
  <si>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</si>
  <si>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</si>
  <si>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</si>
  <si>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</si>
  <si>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</si>
  <si>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</si>
  <si>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</si>
  <si>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</si>
  <si>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</si>
  <si>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</si>
  <si>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</si>
  <si>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</si>
  <si>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</si>
  <si>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</si>
  <si>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</si>
  <si>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</si>
  <si>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</si>
  <si>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</si>
  <si>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</si>
  <si>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</si>
  <si>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</si>
  <si>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</si>
  <si>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</si>
  <si>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</si>
  <si>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</si>
  <si>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</si>
  <si>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</si>
  <si>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</si>
  <si>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</si>
  <si>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</si>
  <si>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</si>
  <si>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</si>
  <si>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</si>
  <si>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</si>
  <si>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</si>
  <si>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</si>
  <si>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</si>
  <si>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</si>
  <si>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</si>
  <si>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</si>
  <si>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</si>
  <si>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</si>
  <si>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</si>
  <si>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</si>
  <si>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</si>
  <si>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</si>
  <si>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</si>
  <si>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</si>
  <si>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</si>
  <si>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</si>
  <si>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</si>
  <si>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</si>
  <si>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</si>
  <si>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</si>
  <si>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</si>
  <si>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</si>
  <si>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</si>
  <si>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</si>
  <si>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</si>
  <si>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</si>
  <si>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</si>
  <si>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</si>
  <si>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</si>
  <si>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</si>
  <si>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</si>
  <si>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</si>
  <si>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</si>
  <si>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</si>
  <si>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</si>
  <si>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</si>
  <si>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</si>
  <si>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</si>
  <si>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</si>
  <si>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</si>
  <si>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</si>
  <si>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</si>
  <si>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</si>
  <si>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</si>
  <si>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</si>
  <si>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</si>
  <si>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</si>
  <si>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</si>
  <si>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</si>
  <si>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</si>
  <si>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</si>
  <si>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</si>
  <si>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</si>
  <si>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</si>
  <si>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</si>
  <si>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</si>
  <si>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</si>
  <si>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</si>
  <si>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</si>
  <si>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</si>
  <si>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</si>
  <si>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</si>
  <si>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</si>
  <si>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</si>
  <si>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</si>
  <si>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</si>
  <si>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</si>
  <si>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</si>
  <si>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</si>
  <si>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</si>
  <si>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</si>
  <si>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</si>
  <si>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</si>
  <si>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</si>
  <si>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</si>
  <si>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</si>
  <si>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</si>
  <si>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</si>
  <si>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</si>
  <si>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</si>
  <si>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</si>
  <si>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</si>
  <si>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</si>
  <si>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</si>
  <si>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</si>
  <si>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</si>
  <si>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</si>
  <si>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</si>
  <si>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</si>
  <si>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</si>
  <si>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</si>
  <si>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</si>
  <si>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</si>
  <si>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</si>
  <si>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</si>
  <si>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</si>
  <si>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</si>
  <si>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</si>
  <si>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</si>
  <si>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</si>
  <si>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</si>
  <si>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</si>
  <si>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</si>
  <si>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</si>
  <si>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</si>
  <si>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</si>
  <si>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</si>
  <si>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</si>
  <si>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</si>
  <si>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</si>
  <si>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</si>
  <si>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</si>
  <si>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</si>
  <si>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</si>
  <si>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</si>
  <si>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</si>
  <si>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</si>
  <si>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</si>
  <si>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</si>
  <si>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</si>
  <si>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</si>
  <si>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</si>
  <si>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</si>
  <si>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</si>
  <si>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</si>
  <si>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</si>
  <si>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</si>
  <si>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</si>
  <si>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</si>
  <si>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</si>
  <si>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</si>
  <si>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</si>
  <si>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</si>
  <si>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</si>
  <si>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</si>
  <si>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</si>
  <si>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</si>
  <si>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</si>
  <si>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</si>
  <si>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</si>
  <si>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</si>
  <si>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</si>
  <si>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</si>
  <si>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</si>
  <si>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</si>
  <si>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</si>
  <si>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</si>
  <si>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</si>
  <si>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</si>
  <si>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</si>
  <si>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</si>
  <si>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</si>
  <si>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</si>
  <si>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</si>
  <si>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</si>
  <si>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</si>
  <si>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</si>
  <si>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</si>
  <si>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</si>
  <si>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</si>
  <si>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</si>
  <si>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</si>
  <si>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</si>
  <si>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</si>
  <si>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</si>
  <si>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</si>
  <si>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</si>
  <si>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</si>
  <si>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</si>
  <si>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</si>
  <si>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</si>
  <si>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</si>
  <si>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</si>
  <si>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</si>
  <si>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</si>
  <si>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</si>
  <si>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</si>
  <si>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</si>
  <si>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</si>
  <si>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</si>
  <si>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</si>
  <si>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</si>
  <si>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</si>
  <si>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</si>
  <si>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</si>
  <si>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</si>
  <si>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</si>
  <si>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</si>
  <si>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</si>
  <si>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</si>
  <si>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</si>
  <si>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</si>
  <si>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</si>
  <si>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</si>
  <si>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</si>
  <si>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</si>
  <si>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</si>
  <si>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</si>
  <si>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</si>
  <si>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</si>
  <si>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</si>
  <si>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</si>
  <si>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</si>
  <si>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</si>
  <si>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</si>
  <si>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</si>
  <si>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</si>
  <si>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</si>
  <si>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</si>
  <si>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</si>
  <si>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</si>
  <si>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</si>
  <si>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</si>
  <si>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</si>
  <si>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</si>
  <si>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</si>
  <si>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</si>
  <si>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</si>
  <si>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</si>
  <si>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</si>
  <si>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</si>
  <si>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</si>
  <si>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</si>
  <si>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</si>
  <si>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</si>
  <si>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</si>
  <si>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</si>
  <si>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</si>
  <si>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</si>
  <si>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</si>
  <si>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</si>
  <si>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</si>
  <si>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</si>
  <si>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</si>
  <si>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</si>
  <si>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</si>
  <si>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</si>
  <si>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</si>
  <si>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</si>
  <si>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</si>
  <si>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</si>
  <si>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</si>
  <si>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</si>
  <si>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</si>
  <si>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</si>
  <si>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</si>
  <si>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</si>
  <si>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</si>
  <si>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</si>
  <si>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</si>
  <si>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</si>
  <si>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</si>
  <si>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</si>
  <si>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</si>
  <si>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</si>
  <si>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</si>
  <si>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</si>
  <si>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</si>
  <si>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</si>
  <si>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</si>
  <si>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</si>
  <si>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</si>
  <si>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</si>
  <si>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</si>
  <si>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</si>
  <si>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</si>
  <si>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</si>
  <si>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</si>
  <si>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</si>
  <si>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</si>
  <si>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</si>
  <si>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</si>
  <si>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</si>
  <si>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</si>
  <si>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</si>
  <si>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</si>
  <si>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</si>
  <si>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</si>
  <si>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</si>
  <si>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</si>
  <si>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</si>
  <si>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</si>
  <si>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</si>
  <si>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</si>
  <si>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</si>
  <si>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</si>
  <si>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</si>
  <si>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</si>
  <si>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</si>
  <si>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</si>
  <si>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</si>
  <si>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</si>
  <si>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</si>
  <si>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</si>
  <si>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</si>
  <si>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</si>
  <si>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</si>
  <si>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</si>
  <si>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</si>
  <si>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</si>
  <si>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</si>
  <si>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</si>
  <si>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</si>
  <si>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</si>
  <si>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</si>
  <si>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</si>
  <si>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</si>
  <si>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</si>
  <si>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</si>
  <si>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</si>
  <si>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</si>
  <si>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</si>
  <si>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</si>
  <si>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</si>
  <si>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</si>
  <si>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</si>
  <si>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</si>
  <si>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</si>
  <si>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</si>
  <si>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</si>
  <si>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</si>
  <si>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</si>
  <si>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</si>
  <si>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</si>
  <si>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</si>
  <si>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</si>
  <si>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</si>
  <si>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</si>
  <si>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</si>
  <si>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</si>
  <si>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</si>
  <si>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</si>
  <si>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</si>
  <si>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</si>
  <si>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</si>
  <si>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</si>
  <si>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</si>
  <si>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</si>
  <si>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</si>
  <si>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</si>
  <si>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</si>
  <si>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</si>
  <si>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</si>
  <si>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</si>
  <si>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</si>
  <si>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</si>
  <si>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</si>
  <si>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</si>
  <si>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</si>
  <si>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</si>
  <si>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</si>
  <si>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</si>
  <si>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</si>
  <si>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</si>
  <si>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</si>
  <si>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</si>
  <si>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</si>
  <si>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</si>
  <si>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</si>
  <si>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</si>
  <si>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</si>
  <si>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</si>
  <si>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</si>
  <si>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</si>
  <si>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</si>
  <si>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</si>
  <si>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</si>
  <si>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</si>
  <si>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</si>
  <si>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</si>
  <si>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</si>
  <si>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</si>
  <si>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</si>
  <si>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</si>
  <si>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</si>
  <si>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</si>
  <si>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</si>
  <si>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</si>
  <si>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</si>
  <si>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</si>
  <si>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</si>
  <si>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</si>
  <si>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</si>
  <si>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</si>
  <si>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</si>
  <si>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</si>
  <si>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</si>
  <si>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</si>
  <si>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</si>
  <si>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</si>
  <si>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</si>
  <si>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</si>
  <si>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</si>
  <si>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</si>
  <si>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</si>
  <si>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</si>
  <si>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</si>
  <si>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</si>
  <si>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</si>
  <si>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</si>
  <si>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</si>
  <si>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</si>
  <si>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</si>
  <si>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</si>
  <si>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</si>
  <si>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</si>
  <si>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</si>
  <si>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</si>
  <si>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</si>
  <si>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</si>
  <si>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</si>
  <si>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</si>
  <si>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</si>
  <si>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</si>
  <si>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</si>
  <si>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</si>
  <si>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</si>
  <si>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</si>
  <si>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</si>
  <si>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</si>
  <si>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</si>
  <si>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</si>
  <si>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</si>
  <si>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</si>
  <si>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</si>
  <si>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</si>
  <si>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</si>
  <si>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</si>
  <si>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</si>
  <si>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</si>
  <si>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</si>
  <si>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</si>
  <si>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</si>
  <si>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</si>
  <si>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</si>
  <si>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</si>
  <si>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</si>
  <si>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</si>
  <si>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</si>
  <si>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</si>
  <si>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</si>
  <si>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</si>
  <si>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</si>
  <si>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</si>
  <si>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</si>
  <si>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</si>
  <si>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</si>
  <si>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</si>
  <si>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</si>
  <si>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</si>
  <si>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</si>
  <si>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</si>
  <si>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</si>
  <si>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</si>
  <si>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</si>
  <si>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</si>
  <si>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</si>
  <si>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</si>
  <si>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</si>
  <si>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</si>
  <si>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</si>
  <si>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</si>
  <si>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</si>
  <si>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</si>
  <si>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</si>
  <si>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</si>
  <si>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</si>
  <si>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</si>
  <si>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</si>
  <si>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</si>
  <si>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</si>
  <si>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</si>
  <si>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</si>
  <si>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</si>
  <si>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</si>
  <si>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</si>
  <si>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</si>
  <si>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</si>
  <si>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</si>
  <si>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</si>
  <si>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</si>
  <si>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</si>
  <si>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</si>
  <si>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</si>
  <si>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</si>
  <si>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</si>
  <si>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</si>
  <si>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</si>
  <si>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</si>
  <si>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</si>
  <si>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</si>
  <si>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</si>
  <si>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</si>
  <si>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</si>
  <si>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</si>
  <si>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</si>
  <si>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</si>
  <si>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</si>
  <si>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</si>
  <si>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</si>
  <si>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</si>
  <si>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</si>
  <si>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</si>
  <si>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</si>
  <si>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</si>
  <si>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</si>
  <si>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</si>
  <si>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</si>
  <si>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</si>
  <si>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</si>
  <si>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</si>
  <si>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</si>
  <si>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</si>
  <si>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</si>
  <si>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</si>
  <si>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</si>
  <si>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</si>
  <si>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</si>
  <si>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</si>
  <si>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</si>
  <si>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</si>
  <si>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</si>
  <si>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</si>
  <si>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</si>
  <si>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</si>
  <si>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</si>
  <si>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</si>
  <si>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</si>
  <si>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</si>
  <si>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</si>
  <si>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</si>
  <si>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</si>
  <si>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</si>
  <si>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</si>
  <si>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</si>
  <si>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</si>
  <si>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</si>
  <si>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</si>
  <si>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</si>
  <si>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</si>
  <si>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</si>
  <si>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</si>
  <si>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</si>
  <si>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</si>
  <si>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</si>
  <si>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</si>
  <si>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</si>
  <si>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</si>
  <si>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</si>
  <si>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</si>
  <si>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</si>
  <si>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</si>
  <si>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</si>
  <si>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</si>
  <si>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</si>
  <si>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</si>
  <si>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</si>
  <si>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</si>
  <si>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</si>
  <si>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</si>
  <si>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</si>
  <si>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</si>
  <si>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</si>
  <si>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</si>
  <si>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</si>
  <si>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</si>
  <si>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</si>
  <si>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</si>
  <si>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</si>
  <si>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</si>
  <si>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</si>
  <si>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</si>
  <si>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</si>
  <si>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</si>
  <si>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</si>
  <si>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</si>
  <si>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</si>
  <si>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</si>
  <si>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</si>
  <si>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</si>
  <si>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</si>
  <si>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</si>
  <si>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</si>
  <si>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</si>
  <si>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</si>
  <si>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</si>
  <si>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</si>
  <si>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</si>
  <si>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</si>
  <si>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</si>
  <si>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</si>
  <si>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</si>
  <si>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</si>
  <si>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</si>
  <si>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</si>
  <si>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</si>
  <si>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</si>
  <si>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</si>
  <si>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</si>
  <si>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</si>
  <si>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</si>
  <si>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</si>
  <si>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</si>
  <si>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</si>
  <si>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</si>
  <si>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</si>
  <si>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</si>
  <si>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</si>
  <si>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</si>
  <si>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</si>
  <si>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</si>
  <si>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</si>
  <si>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</si>
  <si>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</si>
  <si>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</si>
  <si>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</si>
  <si>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</si>
  <si>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</si>
  <si>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</si>
  <si>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</si>
  <si>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</si>
  <si>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</si>
  <si>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</si>
  <si>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</si>
  <si>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</si>
  <si>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</si>
  <si>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</si>
  <si>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</si>
  <si>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</si>
  <si>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</si>
  <si>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</si>
  <si>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</si>
  <si>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</si>
  <si>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</si>
  <si>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</si>
  <si>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</si>
  <si>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</si>
  <si>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</si>
  <si>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</si>
  <si>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</si>
  <si>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</si>
  <si>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</si>
  <si>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</si>
  <si>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</si>
  <si>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</si>
  <si>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</si>
  <si>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</si>
  <si>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</si>
  <si>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</si>
  <si>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</si>
  <si>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</si>
  <si>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</si>
  <si>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</si>
  <si>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</si>
  <si>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</si>
  <si>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</si>
  <si>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</si>
  <si>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</si>
  <si>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</si>
  <si>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</si>
  <si>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</si>
  <si>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</si>
  <si>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</si>
  <si>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</si>
  <si>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</si>
  <si>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</si>
  <si>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</si>
  <si>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</si>
  <si>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</si>
  <si>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</si>
  <si>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</si>
  <si>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</si>
  <si>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</si>
  <si>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</si>
  <si>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</si>
  <si>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</si>
  <si>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</si>
  <si>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</si>
  <si>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</si>
  <si>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</si>
  <si>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</si>
  <si>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</si>
  <si>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</si>
  <si>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</si>
  <si>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</si>
  <si>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</si>
  <si>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</si>
  <si>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</si>
  <si>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</si>
  <si>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</si>
  <si>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</si>
  <si>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</si>
  <si>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</si>
  <si>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</si>
  <si>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</si>
  <si>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</si>
  <si>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</si>
  <si>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</si>
  <si>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</si>
  <si>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</si>
  <si>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</si>
  <si>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</si>
  <si>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</si>
  <si>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</si>
  <si>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</si>
  <si>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</si>
  <si>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</si>
  <si>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</si>
  <si>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</si>
  <si>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</si>
  <si>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</si>
  <si>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</si>
  <si>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</si>
  <si>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</si>
  <si>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</si>
  <si>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</si>
  <si>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</si>
  <si>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</si>
  <si>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</si>
  <si>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</si>
  <si>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</si>
  <si>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</si>
  <si>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</si>
  <si>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</si>
  <si>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</si>
  <si>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</si>
  <si>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</si>
  <si>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</si>
  <si>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</si>
  <si>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</si>
  <si>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</si>
  <si>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</si>
  <si>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</si>
  <si>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</si>
  <si>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</si>
  <si>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</si>
  <si>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</si>
  <si>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</si>
  <si>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</si>
  <si>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</si>
  <si>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</si>
  <si>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</si>
  <si>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</si>
  <si>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</si>
  <si>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</si>
  <si>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</si>
  <si>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</si>
  <si>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</si>
  <si>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</si>
  <si>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</si>
  <si>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</si>
  <si>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</si>
  <si>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</si>
  <si>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</si>
  <si>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</si>
  <si>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</si>
  <si>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</si>
  <si>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</si>
  <si>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</si>
  <si>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</si>
  <si>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</si>
  <si>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</si>
  <si>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</si>
  <si>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</si>
  <si>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</si>
  <si>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</si>
  <si>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</si>
  <si>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</si>
  <si>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</si>
  <si>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</si>
  <si>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</si>
  <si>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</si>
  <si>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</si>
  <si>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</si>
  <si>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</si>
  <si>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</si>
  <si>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</si>
  <si>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</si>
  <si>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</si>
  <si>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</si>
  <si>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</si>
  <si>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</si>
  <si>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</si>
  <si>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</si>
  <si>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</si>
  <si>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</si>
  <si>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</si>
  <si>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</si>
  <si>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</si>
  <si>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</si>
  <si>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</si>
  <si>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</si>
  <si>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</si>
  <si>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</si>
  <si>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</si>
  <si>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</si>
  <si>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</si>
  <si>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</si>
  <si>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</si>
  <si>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</si>
  <si>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</si>
  <si>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</si>
  <si>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</si>
  <si>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</si>
  <si>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</si>
  <si>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</si>
  <si>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</si>
  <si>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</si>
  <si>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</si>
  <si>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</si>
  <si>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</si>
  <si>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</si>
  <si>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</si>
  <si>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</si>
  <si>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</si>
  <si>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</si>
  <si>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</si>
  <si>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</si>
  <si>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</si>
  <si>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</si>
  <si>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</si>
  <si>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</si>
  <si>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</si>
  <si>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</si>
  <si>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</si>
  <si>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</si>
  <si>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</si>
  <si>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</si>
  <si>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</si>
  <si>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</si>
  <si>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</si>
  <si>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</si>
  <si>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</si>
  <si>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</si>
  <si>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</si>
  <si>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</si>
  <si>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</si>
  <si>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</si>
  <si>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</si>
  <si>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</si>
  <si>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</si>
  <si>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</si>
  <si>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</si>
  <si>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</si>
  <si>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</si>
  <si>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</si>
  <si>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</si>
  <si>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</si>
  <si>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</si>
  <si>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</si>
  <si>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</si>
  <si>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</si>
  <si>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</si>
  <si>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</si>
  <si>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</si>
  <si>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</si>
  <si>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</si>
  <si>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</si>
  <si>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</si>
  <si>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</si>
  <si>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</si>
  <si>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</si>
  <si>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</si>
  <si>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</si>
  <si>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</si>
  <si>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</si>
  <si>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</si>
  <si>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</si>
  <si>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</si>
  <si>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</si>
  <si>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</si>
  <si>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</si>
  <si>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</si>
  <si>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</si>
  <si>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</si>
  <si>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</si>
  <si>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</si>
  <si>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</si>
  <si>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</si>
  <si>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</si>
  <si>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</si>
  <si>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</si>
  <si>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</si>
  <si>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</si>
  <si>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</si>
  <si>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</si>
  <si>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</si>
  <si>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</si>
  <si>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</si>
  <si>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</si>
  <si>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</si>
  <si>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</si>
  <si>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</si>
  <si>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</si>
  <si>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</si>
  <si>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</si>
  <si>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</si>
  <si>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</si>
  <si>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</si>
  <si>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</si>
  <si>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</si>
  <si>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</si>
  <si>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</si>
  <si>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</si>
  <si>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</si>
  <si>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</si>
  <si>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</si>
  <si>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</si>
  <si>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</si>
  <si>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</si>
  <si>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</si>
  <si>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</si>
  <si>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</si>
  <si>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</si>
  <si>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</si>
  <si>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</si>
  <si>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</si>
  <si>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</si>
  <si>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</si>
  <si>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</si>
  <si>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</si>
  <si>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</si>
  <si>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</si>
  <si>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</si>
  <si>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</si>
  <si>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</si>
  <si>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</si>
  <si>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</si>
  <si>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</si>
  <si>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</si>
  <si>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</si>
  <si>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</si>
  <si>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</si>
  <si>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</si>
  <si>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</si>
  <si>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</si>
  <si>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</si>
  <si>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</si>
  <si>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</si>
  <si>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</si>
  <si>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</si>
  <si>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</si>
  <si>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</si>
  <si>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</si>
  <si>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</si>
  <si>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</si>
  <si>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</si>
  <si>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</si>
  <si>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</si>
  <si>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</si>
  <si>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</si>
  <si>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</si>
  <si>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</si>
  <si>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</si>
  <si>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</si>
  <si>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</si>
  <si>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</si>
  <si>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</si>
  <si>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</si>
  <si>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</si>
  <si>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</si>
  <si>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</si>
  <si>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</si>
  <si>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</si>
  <si>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</si>
  <si>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</si>
  <si>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</si>
  <si>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</si>
  <si>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</si>
  <si>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</si>
  <si>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</si>
  <si>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</si>
  <si>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</si>
  <si>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</si>
  <si>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</si>
  <si>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</si>
  <si>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</si>
  <si>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</si>
  <si>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</si>
  <si>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</si>
  <si>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</si>
  <si>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</si>
  <si>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</si>
  <si>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</si>
  <si>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</si>
  <si>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</si>
  <si>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</si>
  <si>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</si>
  <si>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</si>
  <si>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</si>
  <si>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</si>
  <si>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</si>
  <si>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</si>
  <si>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</si>
  <si>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</si>
  <si>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</si>
  <si>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</si>
  <si>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</si>
  <si>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</si>
  <si>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</si>
  <si>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</si>
  <si>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</si>
  <si>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</si>
  <si>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</si>
  <si>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</si>
  <si>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</si>
  <si>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</si>
  <si>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</si>
  <si>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</si>
  <si>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</si>
  <si>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</si>
  <si>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</si>
  <si>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</si>
  <si>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</si>
  <si>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</si>
  <si>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</si>
  <si>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</si>
  <si>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</si>
  <si>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</si>
  <si>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</si>
  <si>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</si>
  <si>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</si>
  <si>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</si>
  <si>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</si>
  <si>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</si>
  <si>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</si>
  <si>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</si>
  <si>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</si>
  <si>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</si>
  <si>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</si>
  <si>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</si>
  <si>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</si>
  <si>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</si>
  <si>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</si>
  <si>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</si>
  <si>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</si>
  <si>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</si>
  <si>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</si>
  <si>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</si>
  <si>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</si>
  <si>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</si>
  <si>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</si>
  <si>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</si>
  <si>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</si>
  <si>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</si>
  <si>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</si>
  <si>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</si>
  <si>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</si>
  <si>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</si>
  <si>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</si>
  <si>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</si>
  <si>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</si>
  <si>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</si>
  <si>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</si>
  <si>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</si>
  <si>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</si>
  <si>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</si>
  <si>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</si>
  <si>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</si>
  <si>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</si>
  <si>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</si>
  <si>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</si>
  <si>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</si>
  <si>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</si>
  <si>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</si>
  <si>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</si>
  <si>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</si>
  <si>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</si>
  <si>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</si>
  <si>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</si>
  <si>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</si>
  <si>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</si>
  <si>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</si>
  <si>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</si>
  <si>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</si>
  <si>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</si>
  <si>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</si>
  <si>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</si>
  <si>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</si>
  <si>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</si>
  <si>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</si>
  <si>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</si>
  <si>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</si>
  <si>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</si>
  <si>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</si>
  <si>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</si>
  <si>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</si>
  <si>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</si>
  <si>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</si>
  <si>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</si>
  <si>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</si>
  <si>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</si>
  <si>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</si>
  <si>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</si>
  <si>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</si>
  <si>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</si>
  <si>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</si>
  <si>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</si>
  <si>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</si>
  <si>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</si>
  <si>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</si>
  <si>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</si>
  <si>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</si>
  <si>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</si>
  <si>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</si>
  <si>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</si>
  <si>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</si>
  <si>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</si>
  <si>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</si>
  <si>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</si>
  <si>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</si>
  <si>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</si>
  <si>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</si>
  <si>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</si>
  <si>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</si>
  <si>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</si>
  <si>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</si>
  <si>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</si>
  <si>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</si>
  <si>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</si>
  <si>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</si>
  <si>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</si>
  <si>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</si>
  <si>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</si>
  <si>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</si>
  <si>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</si>
  <si>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</si>
  <si>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</si>
  <si>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</si>
  <si>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</si>
  <si>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</si>
  <si>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</si>
  <si>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</si>
  <si>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</si>
  <si>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</si>
  <si>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</si>
  <si>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</si>
  <si>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</si>
  <si>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</si>
  <si>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</si>
  <si>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</si>
  <si>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</si>
  <si>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</si>
  <si>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</si>
  <si>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</si>
  <si>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</si>
  <si>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</si>
  <si>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</si>
  <si>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</si>
  <si>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</si>
  <si>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</si>
  <si>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</si>
  <si>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</si>
  <si>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</si>
  <si>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</si>
  <si>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</si>
  <si>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</si>
  <si>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</si>
  <si>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</si>
  <si>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</si>
  <si>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</si>
  <si>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</si>
  <si>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</si>
  <si>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</si>
  <si>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</si>
  <si>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</si>
  <si>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</si>
  <si>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</si>
  <si>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</si>
  <si>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</si>
  <si>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</si>
  <si>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</si>
  <si>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</si>
  <si>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</si>
  <si>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</si>
  <si>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</si>
  <si>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</si>
  <si>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</si>
  <si>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</si>
  <si>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</si>
  <si>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</si>
  <si>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</si>
  <si>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</si>
  <si>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</si>
  <si>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</si>
  <si>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</si>
  <si>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</si>
  <si>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</si>
  <si>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</si>
  <si>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</si>
  <si>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</si>
  <si>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</si>
  <si>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</si>
  <si>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</si>
  <si>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</si>
  <si>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</si>
  <si>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</si>
  <si>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</si>
  <si>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</si>
  <si>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</si>
  <si>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</si>
  <si>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</si>
  <si>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</si>
  <si>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</si>
  <si>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</si>
  <si>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</si>
  <si>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</si>
  <si>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</si>
  <si>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</si>
  <si>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</si>
  <si>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</si>
  <si>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</si>
  <si>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</si>
  <si>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</si>
  <si>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</si>
  <si>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</si>
  <si>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</si>
  <si>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</si>
  <si>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</si>
  <si>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</si>
  <si>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</si>
  <si>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</si>
  <si>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</si>
  <si>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</si>
  <si>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</si>
  <si>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</si>
  <si>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</si>
  <si>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</si>
  <si>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</si>
  <si>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</si>
  <si>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</si>
  <si>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</si>
  <si>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</si>
  <si>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</si>
  <si>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</si>
  <si>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</si>
  <si>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</si>
  <si>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</si>
  <si>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</si>
  <si>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</si>
  <si>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</si>
  <si>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</si>
  <si>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</si>
  <si>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</si>
  <si>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</si>
  <si>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</si>
  <si>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</si>
  <si>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</si>
  <si>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</si>
  <si>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</si>
  <si>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</si>
  <si>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</si>
  <si>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</si>
  <si>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</si>
  <si>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</si>
  <si>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</si>
  <si>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</si>
  <si>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</si>
  <si>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</si>
  <si>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</si>
  <si>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</si>
  <si>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</si>
  <si>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</si>
  <si>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</si>
  <si>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</si>
  <si>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</si>
  <si>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</si>
  <si>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</si>
  <si>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</si>
  <si>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</si>
  <si>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</si>
  <si>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</si>
  <si>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</si>
  <si>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</si>
  <si>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</si>
  <si>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</si>
  <si>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</si>
  <si>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</si>
  <si>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</si>
  <si>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</si>
  <si>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</si>
  <si>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</si>
  <si>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</si>
  <si>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</si>
  <si>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</si>
  <si>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</si>
  <si>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</si>
  <si>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</si>
  <si>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</si>
  <si>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</si>
  <si>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</si>
  <si>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</si>
  <si>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</si>
  <si>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</si>
  <si>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</si>
  <si>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</si>
  <si>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</si>
  <si>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</si>
  <si>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</si>
  <si>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</si>
  <si>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</si>
  <si>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</si>
  <si>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</si>
  <si>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</si>
  <si>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</si>
  <si>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</si>
  <si>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</si>
  <si>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</si>
  <si>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</si>
  <si>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</si>
  <si>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</si>
  <si>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</si>
  <si>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</si>
  <si>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</si>
  <si>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</si>
  <si>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</si>
  <si>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</si>
  <si>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</si>
  <si>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</si>
  <si>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</si>
  <si>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</si>
  <si>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</si>
  <si>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</si>
  <si>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</si>
  <si>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</si>
  <si>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</si>
  <si>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</si>
  <si>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</si>
  <si>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</si>
  <si>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</si>
  <si>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</si>
  <si>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</si>
  <si>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</si>
  <si>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</si>
  <si>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</si>
  <si>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</si>
  <si>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</si>
  <si>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</si>
  <si>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</si>
  <si>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</si>
  <si>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</si>
  <si>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</si>
  <si>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</si>
  <si>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</si>
  <si>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</si>
  <si>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</si>
  <si>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</si>
  <si>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</si>
  <si>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</si>
  <si>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</si>
  <si>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</si>
  <si>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</si>
  <si>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</si>
  <si>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</si>
  <si>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</si>
  <si>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</si>
  <si>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</si>
  <si>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</si>
  <si>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</si>
  <si>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</si>
  <si>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</si>
  <si>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</si>
  <si>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</si>
  <si>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</si>
  <si>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</si>
  <si>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</si>
  <si>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</si>
  <si>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</si>
  <si>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</si>
  <si>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</si>
  <si>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</si>
  <si>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</si>
  <si>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</si>
  <si>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</si>
  <si>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</si>
  <si>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</si>
  <si>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</si>
  <si>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</si>
  <si>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</si>
  <si>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</si>
  <si>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</si>
  <si>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</si>
  <si>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</si>
  <si>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</si>
  <si>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</si>
  <si>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</si>
  <si>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</si>
  <si>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</si>
  <si>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</si>
  <si>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</si>
  <si>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</si>
  <si>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</si>
  <si>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</si>
  <si>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</si>
  <si>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</si>
  <si>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</si>
  <si>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</si>
  <si>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</si>
  <si>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</si>
  <si>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</si>
  <si>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</si>
  <si>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</si>
  <si>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</si>
  <si>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</si>
  <si>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</si>
  <si>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</si>
  <si>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</si>
  <si>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</si>
  <si>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</si>
  <si>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</si>
  <si>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</si>
  <si>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</si>
  <si>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</si>
  <si>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</si>
  <si>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</si>
  <si>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</si>
  <si>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</si>
  <si>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</si>
  <si>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</si>
  <si>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</si>
  <si>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</si>
  <si>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</si>
  <si>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</si>
  <si>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</si>
  <si>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</si>
  <si>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</si>
  <si>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</si>
  <si>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</si>
  <si>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</si>
  <si>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</si>
  <si>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</si>
  <si>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</si>
  <si>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</si>
  <si>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</si>
  <si>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</si>
  <si>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</si>
  <si>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</si>
  <si>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</si>
  <si>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</si>
  <si>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</si>
  <si>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</si>
  <si>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</si>
  <si>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</si>
  <si>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</si>
  <si>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</si>
  <si>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</si>
  <si>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</si>
  <si>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</si>
  <si>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</si>
  <si>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</si>
  <si>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</si>
  <si>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</si>
  <si>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</si>
  <si>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</si>
  <si>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</si>
  <si>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</si>
  <si>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</si>
  <si>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</si>
  <si>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</si>
  <si>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</si>
  <si>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</si>
  <si>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</si>
  <si>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</si>
  <si>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</si>
  <si>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</si>
  <si>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</si>
  <si>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</si>
  <si>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</si>
  <si>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</si>
  <si>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</si>
  <si>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</si>
  <si>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</si>
  <si>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</si>
  <si>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</si>
  <si>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</si>
  <si>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</si>
  <si>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</si>
  <si>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</si>
  <si>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</si>
  <si>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</si>
  <si>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</si>
  <si>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</si>
  <si>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</si>
  <si>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</si>
  <si>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</si>
  <si>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</si>
  <si>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</si>
  <si>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</si>
  <si>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</si>
  <si>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</si>
  <si>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</si>
  <si>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</si>
  <si>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</si>
  <si>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</si>
  <si>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</si>
  <si>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</si>
  <si>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</si>
  <si>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</si>
  <si>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</si>
  <si>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</si>
  <si>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</si>
  <si>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</si>
  <si>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</si>
  <si>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</si>
  <si>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</si>
  <si>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</si>
  <si>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</si>
  <si>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</si>
  <si>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</si>
  <si>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</si>
  <si>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</si>
  <si>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</si>
  <si>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</si>
  <si>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</si>
  <si>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</si>
  <si>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</si>
  <si>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</si>
  <si>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</si>
  <si>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</si>
  <si>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</si>
  <si>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</si>
  <si>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</si>
  <si>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</si>
  <si>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</si>
  <si>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</si>
  <si>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</si>
  <si>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</si>
  <si>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</si>
  <si>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</si>
  <si>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</si>
  <si>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</si>
  <si>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</si>
  <si>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</si>
  <si>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</si>
  <si>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</si>
  <si>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</si>
  <si>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</si>
  <si>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</si>
  <si>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</si>
  <si>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</si>
  <si>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</si>
  <si>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</si>
  <si>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</si>
  <si>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</si>
  <si>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</si>
  <si>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</si>
  <si>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</si>
  <si>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</si>
  <si>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</si>
  <si>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</si>
  <si>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</si>
  <si>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</si>
  <si>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</si>
  <si>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</si>
  <si>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</si>
  <si>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</si>
  <si>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</si>
  <si>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</si>
  <si>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</si>
  <si>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</si>
  <si>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</si>
  <si>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</si>
  <si>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</si>
  <si>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</si>
  <si>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</si>
  <si>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</si>
  <si>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</si>
  <si>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</si>
  <si>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</si>
  <si>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</si>
  <si>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</si>
  <si>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</si>
  <si>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</si>
  <si>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</si>
  <si>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</si>
  <si>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</si>
  <si>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</si>
  <si>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</si>
  <si>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</si>
  <si>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</si>
  <si>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</si>
  <si>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</si>
  <si>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</si>
  <si>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</si>
  <si>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</si>
  <si>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</si>
  <si>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</si>
  <si>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</si>
  <si>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</si>
  <si>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</si>
  <si>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</si>
  <si>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</si>
  <si>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</si>
  <si>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</si>
  <si>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</si>
  <si>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</si>
  <si>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</si>
  <si>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</si>
  <si>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</si>
  <si>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</si>
  <si>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</si>
  <si>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</si>
  <si>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</si>
  <si>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</si>
  <si>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</si>
  <si>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</si>
  <si>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</si>
  <si>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</si>
  <si>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</si>
  <si>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</si>
  <si>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</si>
  <si>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</si>
  <si>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</si>
  <si>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</si>
  <si>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</si>
  <si>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</si>
  <si>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</si>
  <si>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</si>
  <si>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</si>
  <si>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</si>
  <si>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</si>
  <si>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</si>
  <si>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</si>
  <si>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</si>
  <si>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</si>
  <si>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</si>
  <si>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</si>
  <si>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</si>
  <si>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</si>
  <si>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</si>
  <si>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</si>
  <si>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</si>
  <si>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</si>
  <si>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</si>
  <si>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</si>
  <si>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</si>
  <si>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</si>
  <si>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</si>
  <si>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</si>
  <si>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</si>
  <si>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</si>
  <si>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</si>
  <si>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</si>
  <si>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</si>
  <si>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</si>
  <si>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</si>
  <si>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</si>
  <si>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</si>
  <si>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</si>
  <si>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</si>
  <si>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</si>
  <si>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</si>
  <si>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</si>
  <si>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</si>
  <si>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</si>
  <si>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</si>
  <si>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</si>
  <si>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</si>
  <si>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</si>
  <si>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</si>
  <si>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</si>
  <si>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</si>
  <si>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</si>
  <si>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</si>
  <si>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</si>
  <si>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</si>
  <si>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</si>
  <si>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</si>
  <si>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</si>
  <si>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</si>
  <si>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</si>
  <si>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</si>
  <si>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</si>
  <si>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</si>
  <si>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</si>
  <si>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</si>
  <si>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</si>
  <si>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</si>
  <si>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</si>
  <si>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</si>
  <si>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</si>
  <si>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</si>
  <si>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</si>
  <si>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</si>
  <si>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</si>
  <si>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</si>
  <si>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</si>
  <si>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</si>
  <si>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</si>
  <si>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</si>
  <si>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</si>
  <si>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</si>
  <si>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</si>
  <si>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</si>
  <si>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</si>
  <si>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</si>
  <si>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</si>
  <si>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</si>
  <si>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</si>
  <si>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</si>
  <si>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</si>
  <si>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</si>
  <si>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</si>
  <si>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</si>
  <si>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</si>
  <si>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</si>
  <si>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</si>
  <si>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</si>
  <si>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</si>
  <si>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</si>
  <si>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</si>
  <si>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</si>
  <si>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</si>
  <si>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</si>
  <si>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</si>
  <si>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</si>
  <si>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</si>
  <si>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</si>
  <si>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</si>
  <si>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</si>
  <si>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</si>
  <si>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</si>
  <si>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</si>
  <si>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</si>
  <si>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</si>
  <si>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</si>
  <si>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</si>
  <si>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</si>
  <si>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</si>
  <si>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</si>
  <si>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</si>
  <si>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</si>
  <si>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</si>
  <si>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</si>
  <si>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</si>
  <si>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</si>
  <si>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</si>
  <si>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</si>
  <si>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</si>
  <si>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</si>
  <si>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</si>
  <si>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</si>
  <si>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</si>
  <si>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</si>
  <si>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</si>
  <si>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</si>
  <si>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</si>
  <si>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</si>
  <si>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</si>
  <si>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</si>
  <si>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</si>
  <si>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</si>
  <si>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</si>
  <si>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</si>
  <si>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</si>
  <si>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</si>
  <si>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</si>
  <si>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</si>
  <si>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</si>
  <si>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</si>
  <si>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</si>
  <si>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</si>
  <si>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</si>
  <si>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</si>
  <si>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</si>
  <si>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</si>
  <si>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</si>
  <si>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</si>
  <si>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</si>
  <si>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</si>
  <si>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</si>
  <si>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</si>
  <si>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</si>
  <si>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</si>
  <si>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</si>
  <si>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</si>
  <si>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</si>
  <si>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</si>
  <si>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</si>
  <si>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</si>
  <si>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</si>
  <si>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</si>
  <si>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</si>
  <si>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</si>
  <si>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</si>
  <si>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</si>
  <si>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</si>
  <si>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</si>
  <si>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</si>
  <si>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</si>
  <si>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</si>
  <si>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</si>
  <si>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</si>
  <si>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</si>
  <si>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</si>
  <si>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</si>
  <si>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</si>
  <si>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</si>
  <si>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</si>
  <si>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</si>
  <si>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</si>
  <si>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</si>
  <si>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</si>
  <si>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</si>
  <si>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</si>
  <si>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</si>
  <si>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</si>
  <si>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</si>
  <si>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</si>
  <si>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</si>
  <si>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</si>
  <si>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</si>
  <si>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</si>
  <si>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</si>
  <si>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</si>
  <si>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</si>
  <si>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</si>
  <si>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</si>
  <si>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</si>
  <si>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</si>
  <si>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</si>
  <si>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</si>
  <si>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</si>
  <si>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</si>
  <si>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</si>
  <si>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</si>
  <si>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</si>
  <si>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</si>
  <si>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</si>
  <si>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</si>
  <si>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</si>
  <si>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</si>
  <si>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</si>
  <si>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</si>
  <si>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</si>
  <si>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</si>
  <si>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</si>
  <si>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</si>
  <si>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</si>
  <si>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</si>
  <si>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</si>
  <si>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</si>
  <si>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</si>
  <si>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</si>
  <si>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</si>
  <si>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</si>
  <si>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</si>
  <si>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</si>
  <si>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</si>
  <si>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</si>
  <si>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</si>
  <si>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</si>
  <si>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</si>
  <si>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</si>
  <si>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</si>
  <si>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</si>
  <si>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</si>
  <si>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</si>
  <si>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</si>
  <si>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</si>
  <si>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</si>
  <si>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</si>
  <si>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</si>
  <si>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</si>
  <si>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</si>
  <si>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</si>
  <si>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</si>
  <si>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</si>
  <si>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</si>
  <si>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</si>
  <si>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</si>
  <si>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</si>
  <si>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</si>
  <si>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</si>
  <si>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</si>
  <si>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</si>
  <si>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</si>
  <si>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</si>
  <si>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</si>
  <si>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</si>
  <si>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</si>
  <si>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</si>
  <si>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</si>
  <si>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</si>
  <si>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</si>
  <si>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</si>
  <si>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</si>
  <si>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</si>
  <si>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</si>
  <si>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</si>
  <si>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</si>
  <si>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</si>
  <si>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</si>
  <si>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</si>
  <si>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</si>
  <si>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</si>
  <si>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</si>
  <si>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</si>
  <si>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</si>
  <si>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</si>
  <si>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</si>
  <si>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</si>
  <si>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</si>
  <si>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</si>
  <si>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</si>
  <si>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</si>
  <si>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</si>
  <si>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</si>
  <si>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</si>
  <si>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</si>
  <si>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</si>
  <si>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</si>
  <si>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</si>
  <si>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</si>
  <si>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</si>
  <si>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</si>
  <si>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</si>
  <si>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</si>
  <si>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</si>
  <si>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</si>
  <si>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</si>
  <si>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</si>
  <si>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</si>
  <si>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</si>
  <si>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</si>
  <si>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</si>
  <si>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</si>
  <si>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</si>
  <si>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</si>
  <si>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</si>
  <si>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</si>
  <si>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</si>
  <si>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</si>
  <si>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</si>
  <si>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</si>
  <si>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</si>
  <si>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</si>
  <si>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</si>
  <si>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</si>
  <si>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</si>
  <si>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</si>
  <si>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</si>
  <si>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</si>
  <si>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</si>
  <si>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</si>
  <si>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</si>
  <si>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</si>
  <si>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</si>
  <si>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</si>
  <si>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</si>
  <si>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</si>
  <si>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</si>
  <si>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</si>
  <si>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</si>
  <si>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</si>
  <si>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</si>
  <si>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</si>
  <si>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</si>
  <si>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</si>
  <si>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</si>
  <si>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</si>
  <si>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</si>
  <si>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</si>
  <si>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</si>
  <si>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</si>
  <si>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</si>
  <si>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</si>
  <si>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</si>
  <si>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</si>
  <si>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</si>
  <si>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</si>
  <si>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</si>
  <si>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</si>
  <si>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</si>
  <si>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</si>
  <si>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</si>
  <si>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</si>
  <si>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</si>
  <si>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</si>
  <si>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</si>
  <si>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</si>
  <si>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</si>
  <si>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</si>
  <si>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</si>
  <si>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</si>
  <si>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</si>
  <si>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</si>
  <si>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</si>
  <si>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</si>
  <si>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</si>
  <si>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</si>
  <si>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</si>
  <si>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</si>
  <si>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</si>
  <si>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</si>
  <si>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</si>
  <si>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</si>
  <si>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</si>
  <si>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</si>
  <si>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</si>
  <si>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</si>
  <si>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</si>
  <si>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</si>
  <si>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</si>
  <si>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</si>
  <si>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</si>
  <si>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</si>
  <si>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</si>
  <si>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</si>
  <si>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</si>
  <si>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</si>
  <si>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</si>
  <si>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</si>
  <si>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</si>
  <si>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</si>
  <si>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</si>
  <si>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</si>
  <si>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</si>
  <si>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</si>
  <si>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</si>
  <si>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</si>
  <si>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</si>
  <si>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</si>
  <si>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</si>
  <si>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</si>
  <si>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</si>
  <si>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</si>
  <si>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</si>
  <si>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</si>
  <si>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</si>
  <si>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</si>
  <si>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</si>
  <si>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</si>
  <si>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</si>
  <si>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</si>
  <si>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</si>
  <si>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</si>
  <si>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</si>
  <si>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</si>
  <si>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</si>
  <si>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</si>
  <si>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</si>
  <si>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</si>
  <si>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</si>
  <si>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</si>
  <si>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</si>
  <si>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</si>
  <si>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</si>
  <si>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</si>
  <si>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</si>
  <si>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</si>
  <si>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</si>
  <si>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</si>
  <si>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</si>
  <si>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</si>
  <si>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</si>
  <si>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</si>
  <si>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</si>
  <si>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</si>
  <si>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</si>
  <si>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</si>
  <si>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</si>
  <si>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</si>
  <si>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</si>
  <si>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</si>
  <si>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</si>
  <si>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</si>
  <si>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</si>
  <si>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</si>
  <si>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</si>
  <si>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</si>
  <si>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</si>
  <si>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</si>
  <si>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</si>
  <si>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</si>
  <si>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</si>
  <si>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</si>
  <si>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</si>
  <si>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</si>
  <si>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</si>
  <si>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</si>
  <si>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</si>
  <si>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</si>
  <si>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</si>
  <si>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</si>
  <si>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</si>
  <si>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</si>
  <si>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</si>
  <si>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</si>
  <si>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</si>
  <si>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</si>
  <si>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</si>
  <si>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</si>
  <si>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</si>
  <si>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</si>
  <si>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</si>
  <si>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</si>
  <si>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</si>
  <si>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</si>
  <si>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</si>
  <si>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</si>
  <si>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</si>
  <si>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</si>
  <si>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</si>
  <si>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</si>
  <si>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</si>
  <si>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</si>
  <si>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</si>
  <si>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</si>
  <si>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</si>
  <si>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</si>
  <si>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</si>
  <si>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</si>
  <si>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</si>
  <si>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</si>
  <si>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</si>
  <si>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</si>
  <si>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</si>
  <si>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</si>
  <si>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</si>
  <si>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</si>
  <si>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</si>
  <si>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</si>
  <si>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</si>
  <si>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</si>
  <si>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</si>
  <si>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</si>
  <si>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</si>
  <si>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</si>
  <si>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</si>
  <si>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</si>
  <si>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</si>
  <si>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</si>
  <si>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</si>
  <si>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</si>
  <si>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</si>
  <si>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</si>
  <si>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</si>
  <si>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</si>
  <si>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</si>
  <si>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</si>
  <si>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</si>
  <si>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</si>
  <si>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</si>
  <si>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</si>
  <si>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</si>
  <si>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</si>
  <si>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</si>
  <si>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</si>
  <si>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</si>
  <si>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</si>
  <si>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</si>
  <si>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</si>
  <si>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</si>
  <si>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</si>
  <si>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</si>
  <si>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</si>
  <si>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</si>
  <si>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</si>
  <si>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</si>
  <si>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</si>
  <si>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</si>
  <si>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</si>
  <si>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</si>
  <si>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</si>
  <si>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</si>
  <si>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</si>
  <si>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</si>
  <si>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</si>
  <si>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</si>
  <si>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</si>
  <si>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</si>
  <si>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</si>
  <si>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</si>
  <si>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</si>
  <si>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</si>
  <si>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</si>
  <si>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</si>
  <si>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</si>
  <si>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</si>
  <si>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</si>
  <si>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</si>
  <si>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</si>
  <si>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</si>
  <si>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</si>
  <si>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</si>
  <si>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</si>
  <si>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</si>
  <si>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</si>
  <si>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</si>
  <si>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</si>
  <si>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</si>
  <si>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</si>
  <si>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</si>
  <si>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</si>
  <si>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</si>
  <si>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</si>
  <si>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</si>
  <si>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</si>
  <si>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</si>
  <si>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</si>
  <si>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</si>
  <si>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</si>
  <si>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</si>
  <si>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</si>
  <si>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</si>
  <si>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</si>
  <si>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</si>
  <si>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</si>
  <si>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</si>
  <si>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</si>
  <si>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</si>
  <si>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</si>
  <si>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</si>
  <si>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</si>
  <si>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</si>
  <si>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</si>
  <si>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</si>
  <si>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</si>
  <si>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</si>
  <si>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</si>
  <si>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</si>
  <si>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</si>
  <si>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</si>
  <si>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</si>
  <si>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</si>
  <si>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</si>
  <si>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</si>
  <si>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</si>
  <si>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</si>
  <si>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</si>
  <si>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</si>
  <si>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</si>
  <si>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</si>
  <si>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</si>
  <si>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</si>
  <si>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</si>
  <si>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</si>
  <si>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</si>
  <si>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</si>
  <si>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</si>
  <si>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</si>
  <si>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</si>
  <si>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</si>
  <si>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</si>
  <si>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</si>
  <si>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</si>
  <si>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</si>
  <si>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</si>
  <si>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</si>
  <si>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</si>
  <si>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</si>
  <si>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</si>
  <si>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</si>
  <si>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</si>
  <si>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</si>
  <si>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</si>
  <si>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</si>
  <si>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</si>
  <si>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</si>
  <si>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</si>
  <si>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</si>
  <si>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</si>
  <si>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</si>
  <si>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</si>
  <si>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</si>
  <si>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</si>
  <si>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</si>
  <si>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</si>
  <si>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</si>
  <si>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</si>
  <si>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</si>
  <si>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</si>
  <si>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</si>
  <si>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</si>
  <si>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</si>
  <si>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</si>
  <si>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</si>
  <si>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</si>
  <si>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</si>
  <si>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</si>
  <si>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</si>
  <si>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</si>
  <si>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</si>
  <si>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</si>
  <si>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</si>
  <si>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</si>
  <si>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</si>
  <si>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</si>
  <si>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</si>
  <si>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</si>
  <si>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</si>
  <si>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</si>
  <si>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</si>
  <si>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</si>
  <si>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</si>
  <si>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</si>
  <si>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</si>
  <si>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</si>
  <si>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</si>
  <si>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</si>
  <si>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</si>
  <si>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</si>
  <si>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</si>
  <si>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</si>
  <si>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</si>
  <si>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</si>
  <si>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</si>
  <si>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</si>
  <si>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</si>
  <si>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</si>
  <si>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</si>
  <si>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</si>
  <si>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</si>
  <si>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</si>
  <si>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</si>
  <si>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</si>
  <si>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</si>
  <si>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</si>
  <si>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</si>
  <si>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</si>
  <si>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</si>
  <si>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</si>
  <si>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</si>
  <si>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</si>
  <si>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</si>
  <si>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</si>
  <si>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</si>
  <si>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</si>
  <si>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</si>
  <si>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</si>
  <si>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</si>
  <si>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</si>
  <si>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</si>
  <si>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</si>
  <si>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</si>
  <si>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</si>
  <si>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</si>
  <si>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</si>
  <si>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</si>
  <si>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</si>
  <si>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</si>
  <si>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</si>
  <si>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</si>
  <si>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</si>
  <si>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</si>
  <si>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</si>
  <si>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</si>
  <si>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</si>
  <si>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</si>
  <si>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</si>
  <si>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</si>
  <si>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</si>
  <si>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</si>
  <si>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</si>
  <si>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</si>
  <si>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</si>
  <si>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</si>
  <si>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</si>
  <si>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</si>
  <si>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</si>
  <si>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</si>
  <si>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</si>
  <si>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</si>
  <si>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</si>
  <si>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</si>
  <si>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</si>
  <si>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</si>
  <si>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</si>
  <si>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</si>
  <si>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</si>
  <si>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</si>
  <si>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</si>
  <si>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</si>
  <si>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</si>
  <si>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</si>
  <si>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</si>
  <si>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</si>
  <si>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</si>
  <si>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</si>
  <si>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</si>
  <si>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</si>
  <si>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</si>
  <si>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</si>
  <si>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</si>
  <si>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</si>
  <si>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</si>
  <si>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</si>
  <si>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</si>
  <si>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</si>
  <si>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</si>
  <si>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</si>
  <si>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</si>
  <si>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</si>
  <si>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</si>
  <si>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</si>
  <si>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</si>
  <si>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</si>
  <si>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</si>
  <si>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</si>
  <si>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</si>
  <si>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</si>
  <si>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</si>
  <si>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</si>
  <si>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</si>
  <si>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</si>
  <si>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</si>
  <si>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</si>
  <si>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</si>
  <si>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</si>
  <si>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</si>
  <si>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</si>
  <si>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</si>
  <si>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</si>
  <si>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</si>
  <si>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</si>
  <si>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</si>
  <si>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</si>
  <si>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</si>
  <si>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</si>
  <si>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</si>
  <si>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</si>
  <si>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</si>
  <si>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</si>
  <si>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</si>
  <si>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</si>
  <si>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</si>
  <si>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</si>
  <si>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</si>
  <si>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</si>
  <si>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</si>
  <si>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</si>
  <si>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</si>
  <si>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</si>
  <si>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</si>
  <si>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</si>
  <si>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</si>
  <si>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</si>
  <si>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</si>
  <si>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</si>
  <si>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</si>
  <si>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</si>
  <si>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</si>
  <si>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</si>
  <si>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</si>
  <si>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</si>
  <si>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</si>
  <si>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</si>
  <si>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</si>
  <si>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</si>
  <si>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</si>
  <si>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</si>
  <si>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</si>
  <si>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</si>
  <si>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</si>
  <si>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</si>
  <si>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</si>
  <si>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</si>
  <si>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</si>
  <si>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</si>
  <si>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</si>
  <si>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</si>
  <si>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</si>
  <si>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</si>
  <si>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</si>
  <si>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</si>
  <si>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</si>
  <si>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</si>
  <si>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</si>
  <si>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</si>
  <si>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</si>
  <si>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</si>
  <si>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</si>
  <si>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</si>
  <si>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</si>
  <si>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</si>
  <si>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</si>
  <si>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</si>
  <si>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</si>
  <si>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</si>
  <si>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</si>
  <si>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</si>
  <si>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</si>
  <si>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</si>
  <si>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</si>
  <si>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</si>
  <si>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</si>
  <si>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</si>
  <si>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</si>
  <si>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</si>
  <si>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</si>
  <si>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</si>
  <si>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</si>
  <si>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</si>
  <si>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</si>
  <si>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</si>
  <si>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</si>
  <si>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</si>
  <si>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</si>
  <si>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</si>
  <si>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</si>
  <si>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</si>
  <si>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</si>
  <si>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</si>
  <si>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</si>
  <si>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</si>
  <si>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</si>
  <si>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</si>
  <si>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</si>
  <si>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</si>
  <si>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</si>
  <si>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</si>
  <si>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</si>
  <si>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</si>
  <si>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</si>
  <si>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</si>
  <si>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</si>
  <si>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</si>
  <si>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</si>
  <si>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</si>
  <si>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</si>
  <si>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</si>
  <si>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</si>
  <si>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</si>
  <si>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</si>
  <si>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</si>
  <si>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</si>
  <si>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</si>
  <si>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</si>
  <si>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</si>
  <si>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</si>
  <si>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</si>
  <si>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</si>
  <si>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</si>
  <si>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</si>
  <si>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</si>
  <si>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</si>
  <si>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</si>
  <si>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</si>
  <si>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</si>
  <si>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</si>
  <si>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</si>
  <si>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</si>
  <si>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</si>
  <si>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</si>
  <si>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</si>
  <si>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</si>
  <si>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</si>
  <si>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</si>
  <si>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</si>
  <si>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</si>
  <si>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</si>
  <si>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</si>
  <si>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</si>
  <si>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</si>
  <si>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</si>
  <si>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</si>
  <si>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</si>
  <si>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</si>
  <si>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</si>
  <si>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</si>
  <si>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</si>
  <si>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</si>
  <si>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</si>
  <si>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</si>
  <si>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</si>
  <si>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</si>
  <si>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</si>
  <si>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</si>
  <si>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</si>
  <si>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</si>
  <si>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</si>
  <si>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</si>
  <si>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</si>
  <si>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</si>
  <si>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</si>
  <si>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</si>
  <si>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</si>
  <si>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</si>
  <si>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</si>
  <si>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</si>
  <si>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</si>
  <si>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</si>
  <si>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</si>
  <si>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</si>
  <si>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</si>
  <si>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</si>
  <si>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</si>
  <si>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</si>
  <si>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</si>
  <si>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</si>
  <si>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</si>
  <si>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</si>
  <si>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</si>
  <si>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</si>
  <si>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</si>
  <si>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</si>
  <si>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</si>
  <si>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</si>
  <si>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</si>
  <si>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</si>
  <si>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</si>
  <si>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</si>
  <si>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</si>
  <si>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</si>
  <si>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</si>
  <si>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</si>
  <si>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</si>
  <si>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</si>
  <si>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</si>
  <si>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</si>
  <si>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</si>
  <si>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</si>
  <si>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</si>
  <si>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</si>
  <si>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</si>
  <si>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</si>
  <si>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</si>
  <si>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</si>
  <si>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</si>
  <si>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</si>
  <si>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</si>
  <si>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</si>
  <si>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</si>
  <si>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</si>
  <si>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</si>
  <si>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</si>
  <si>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</si>
  <si>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</si>
  <si>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</si>
  <si>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</si>
  <si>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</si>
  <si>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</si>
  <si>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</si>
  <si>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</si>
  <si>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</si>
  <si>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</si>
  <si>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</si>
  <si>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</si>
  <si>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</si>
  <si>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</si>
  <si>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</si>
  <si>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</si>
  <si>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</si>
  <si>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</si>
  <si>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</si>
  <si>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</si>
  <si>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</si>
  <si>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</si>
  <si>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</si>
  <si>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</si>
  <si>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</si>
  <si>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</si>
  <si>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</si>
  <si>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</si>
  <si>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</si>
  <si>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</si>
  <si>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</si>
  <si>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</si>
  <si>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</si>
  <si>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</si>
  <si>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</si>
  <si>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</si>
  <si>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</si>
  <si>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</si>
  <si>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</si>
  <si>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</si>
  <si>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</si>
  <si>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</si>
  <si>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</si>
  <si>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</si>
  <si>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</si>
  <si>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</si>
  <si>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</si>
  <si>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</si>
  <si>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</si>
  <si>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</si>
  <si>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</si>
  <si>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</si>
  <si>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</si>
  <si>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</si>
  <si>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</si>
  <si>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</si>
  <si>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</si>
  <si>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</si>
  <si>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</si>
  <si>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</si>
  <si>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</si>
  <si>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</si>
  <si>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</si>
  <si>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</si>
  <si>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</si>
  <si>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</si>
  <si>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</si>
  <si>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</si>
  <si>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</si>
  <si>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</si>
  <si>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</si>
  <si>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</si>
  <si>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</si>
  <si>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</si>
  <si>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</si>
  <si>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</si>
  <si>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</si>
  <si>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</si>
  <si>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</si>
  <si>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</si>
  <si>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</si>
  <si>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</si>
  <si>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</si>
  <si>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</si>
  <si>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</si>
  <si>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</si>
  <si>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</si>
  <si>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</si>
  <si>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</si>
  <si>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</si>
  <si>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</si>
  <si>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</si>
  <si>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</si>
  <si>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</si>
  <si>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</si>
  <si>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</si>
  <si>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</si>
  <si>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</si>
  <si>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</si>
  <si>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</si>
  <si>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</si>
  <si>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</si>
  <si>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</si>
  <si>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</si>
  <si>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</si>
  <si>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</si>
  <si>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</si>
  <si>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</si>
  <si>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</si>
  <si>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</si>
  <si>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</si>
  <si>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</si>
  <si>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</si>
  <si>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</si>
  <si>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</si>
  <si>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</si>
  <si>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</si>
  <si>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</si>
  <si>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</si>
  <si>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</si>
  <si>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</si>
  <si>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</si>
  <si>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</si>
  <si>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</si>
  <si>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</si>
  <si>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</si>
  <si>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</si>
  <si>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</si>
  <si>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</si>
  <si>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</si>
  <si>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</si>
  <si>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</si>
  <si>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</si>
  <si>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</si>
  <si>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</si>
  <si>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</si>
  <si>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</si>
  <si>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</si>
  <si>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</si>
  <si>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</si>
  <si>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</si>
  <si>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</si>
  <si>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</si>
  <si>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</si>
  <si>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</si>
  <si>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</si>
  <si>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</si>
  <si>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</si>
  <si>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</si>
  <si>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</si>
  <si>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</si>
  <si>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</si>
  <si>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</si>
  <si>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</si>
  <si>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</si>
  <si>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</si>
  <si>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</si>
  <si>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</si>
  <si>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</si>
  <si>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</si>
  <si>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</si>
  <si>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</si>
  <si>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</si>
  <si>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</si>
  <si>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</si>
  <si>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</si>
  <si>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</si>
  <si>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</si>
  <si>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</si>
  <si>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</si>
  <si>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</si>
  <si>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</si>
  <si>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</si>
  <si>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</si>
  <si>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</si>
  <si>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</si>
  <si>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</si>
  <si>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</si>
  <si>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</si>
  <si>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</si>
  <si>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</si>
  <si>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</si>
  <si>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</si>
  <si>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</si>
  <si>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</si>
  <si>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</si>
  <si>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</si>
  <si>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</si>
  <si>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</si>
  <si>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</si>
  <si>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</si>
  <si>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</si>
  <si>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</si>
  <si>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</si>
  <si>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</si>
  <si>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</si>
  <si>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</si>
  <si>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</si>
  <si>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</si>
  <si>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</si>
  <si>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</si>
  <si>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</si>
  <si>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</si>
  <si>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</si>
  <si>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</si>
  <si>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</si>
  <si>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</si>
  <si>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</si>
  <si>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</si>
  <si>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</si>
  <si>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</si>
  <si>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</si>
  <si>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</si>
  <si>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</si>
  <si>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</si>
  <si>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</si>
  <si>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</si>
  <si>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</si>
  <si>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</si>
  <si>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</si>
  <si>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</si>
  <si>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</si>
  <si>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</si>
  <si>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</si>
  <si>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</si>
  <si>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</si>
  <si>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</si>
  <si>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</si>
  <si>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</si>
  <si>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</si>
  <si>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</si>
  <si>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</si>
  <si>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</si>
  <si>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</si>
  <si>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</si>
  <si>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</si>
  <si>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</si>
  <si>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</si>
  <si>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</si>
  <si>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</si>
  <si>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</si>
  <si>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</si>
  <si>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</si>
  <si>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</si>
  <si>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</si>
  <si>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</si>
  <si>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</si>
  <si>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</si>
  <si>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</si>
  <si>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</si>
  <si>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</si>
  <si>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</si>
  <si>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</si>
  <si>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</si>
  <si>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</si>
  <si>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</si>
  <si>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</si>
  <si>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</si>
  <si>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</si>
  <si>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</si>
  <si>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</si>
  <si>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</si>
  <si>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</si>
  <si>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</si>
  <si>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</si>
  <si>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</si>
  <si>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</si>
  <si>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</si>
  <si>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</si>
  <si>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</si>
  <si>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</si>
  <si>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</si>
  <si>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</si>
  <si>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</si>
  <si>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</si>
  <si>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</si>
  <si>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</si>
  <si>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</si>
  <si>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</si>
  <si>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</si>
  <si>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</si>
  <si>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</si>
  <si>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</si>
  <si>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</si>
  <si>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</si>
  <si>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</si>
  <si>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</si>
  <si>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</si>
  <si>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</si>
  <si>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</si>
  <si>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</si>
  <si>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</si>
  <si>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</si>
  <si>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</si>
  <si>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</si>
  <si>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</si>
  <si>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</si>
  <si>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</si>
  <si>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</si>
  <si>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</si>
  <si>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</si>
  <si>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</si>
  <si>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</si>
  <si>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</si>
  <si>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</si>
  <si>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</si>
  <si>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</si>
  <si>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</si>
  <si>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</si>
  <si>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</si>
  <si>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</si>
  <si>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</si>
  <si>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</si>
  <si>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</si>
  <si>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</si>
  <si>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</si>
  <si>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</si>
  <si>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</si>
  <si>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</si>
  <si>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</si>
  <si>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</si>
  <si>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</si>
  <si>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</si>
  <si>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</si>
  <si>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</si>
  <si>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</si>
  <si>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</si>
  <si>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</si>
  <si>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</si>
  <si>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</si>
  <si>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</si>
  <si>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</si>
  <si>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</si>
  <si>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</si>
  <si>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</si>
  <si>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</si>
  <si>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</si>
  <si>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</si>
  <si>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</si>
  <si>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</si>
  <si>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</si>
  <si>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</si>
  <si>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</si>
  <si>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</si>
  <si>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</si>
  <si>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</si>
  <si>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</si>
  <si>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</si>
  <si>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</si>
  <si>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</si>
  <si>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</si>
  <si>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</si>
  <si>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</si>
  <si>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</si>
  <si>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</si>
  <si>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</si>
  <si>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</si>
  <si>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</si>
  <si>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</si>
  <si>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</si>
  <si>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</si>
  <si>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</si>
  <si>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</si>
  <si>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</si>
  <si>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</si>
  <si>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</si>
  <si>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</si>
  <si>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</si>
  <si>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</si>
  <si>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</si>
  <si>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</si>
  <si>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</si>
  <si>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</si>
  <si>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</si>
  <si>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</si>
  <si>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</si>
  <si>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</si>
  <si>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</si>
  <si>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</si>
  <si>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</si>
  <si>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</si>
  <si>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</si>
  <si>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</si>
  <si>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</si>
  <si>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</si>
  <si>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</si>
  <si>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</si>
  <si>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</si>
  <si>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</si>
  <si>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</si>
  <si>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</si>
  <si>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</si>
  <si>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</si>
  <si>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</si>
  <si>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</si>
  <si>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</si>
  <si>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</si>
  <si>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</si>
  <si>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</si>
  <si>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</si>
  <si>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</si>
  <si>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</si>
  <si>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</si>
  <si>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</si>
  <si>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</si>
  <si>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</si>
  <si>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</si>
  <si>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</si>
  <si>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</si>
  <si>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</si>
  <si>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</si>
  <si>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</si>
  <si>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</si>
  <si>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</si>
  <si>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</si>
  <si>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</si>
  <si>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</si>
  <si>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</si>
  <si>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</si>
  <si>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</si>
  <si>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</si>
  <si>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</si>
  <si>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</si>
  <si>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</si>
  <si>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</si>
  <si>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</si>
  <si>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</si>
  <si>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</si>
  <si>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</si>
  <si>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</si>
  <si>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</si>
  <si>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</si>
  <si>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</si>
  <si>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</si>
  <si>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</si>
  <si>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</si>
  <si>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</si>
  <si>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</si>
  <si>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</si>
  <si>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</si>
  <si>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</si>
  <si>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</si>
  <si>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</si>
  <si>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</si>
  <si>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</si>
  <si>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</si>
  <si>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</si>
  <si>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</si>
  <si>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</si>
  <si>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</si>
  <si>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</si>
  <si>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</si>
  <si>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</si>
  <si>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</si>
  <si>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</si>
  <si>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</si>
  <si>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</si>
  <si>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</si>
  <si>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</si>
  <si>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</si>
  <si>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</si>
  <si>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</si>
  <si>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</si>
  <si>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</si>
  <si>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</si>
  <si>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</si>
  <si>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</si>
  <si>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</si>
  <si>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</si>
  <si>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</si>
  <si>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</si>
  <si>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</si>
  <si>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</si>
  <si>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</si>
  <si>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</si>
  <si>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</si>
  <si>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</si>
  <si>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</si>
  <si>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</si>
  <si>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</si>
  <si>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</si>
  <si>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</si>
  <si>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</si>
  <si>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</si>
  <si>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</si>
  <si>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</si>
  <si>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</si>
  <si>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</si>
  <si>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</si>
  <si>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</si>
  <si>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</si>
  <si>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</si>
  <si>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</si>
  <si>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</si>
  <si>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</si>
  <si>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</si>
  <si>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</si>
  <si>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</si>
  <si>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</si>
  <si>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</si>
  <si>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</si>
  <si>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</si>
  <si>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</si>
  <si>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</si>
  <si>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</si>
  <si>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</si>
  <si>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</si>
  <si>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</si>
  <si>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</si>
  <si>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</si>
  <si>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</si>
  <si>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</si>
  <si>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</si>
  <si>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</si>
  <si>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</si>
  <si>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</si>
  <si>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</si>
  <si>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</si>
  <si>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</si>
  <si>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</si>
  <si>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</si>
  <si>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</si>
  <si>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</si>
  <si>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</si>
  <si>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</si>
  <si>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</si>
  <si>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</si>
  <si>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</si>
  <si>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</si>
  <si>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</si>
  <si>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</si>
  <si>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</si>
  <si>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</si>
  <si>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</si>
  <si>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</si>
  <si>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</si>
  <si>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</si>
  <si>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</si>
  <si>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</si>
  <si>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</si>
  <si>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</si>
  <si>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</si>
  <si>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</si>
  <si>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</si>
  <si>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</si>
  <si>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</si>
  <si>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</si>
  <si>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</si>
  <si>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</si>
  <si>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</si>
  <si>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</si>
  <si>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</si>
  <si>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</si>
  <si>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</si>
  <si>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</si>
  <si>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</si>
  <si>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</si>
  <si>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</si>
  <si>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</si>
  <si>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</si>
  <si>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</si>
  <si>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</si>
  <si>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</si>
  <si>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</si>
  <si>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</si>
  <si>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</si>
  <si>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</si>
  <si>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</si>
  <si>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</si>
  <si>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</si>
  <si>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</si>
  <si>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</si>
  <si>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</si>
  <si>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</si>
  <si>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</si>
  <si>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</si>
  <si>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</si>
  <si>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</si>
  <si>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</si>
  <si>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</si>
  <si>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</si>
  <si>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</si>
  <si>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</si>
  <si>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</si>
  <si>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</si>
  <si>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</si>
  <si>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</si>
  <si>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</si>
  <si>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</si>
  <si>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</si>
  <si>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</si>
  <si>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</si>
  <si>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</si>
  <si>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</si>
  <si>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</si>
  <si>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</si>
  <si>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</si>
  <si>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</si>
  <si>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</si>
  <si>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</si>
  <si>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</si>
  <si>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</si>
  <si>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</si>
  <si>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</si>
  <si>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</si>
  <si>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</si>
  <si>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</si>
  <si>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</si>
  <si>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</si>
  <si>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</si>
  <si>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</si>
  <si>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</si>
  <si>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</si>
  <si>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</si>
  <si>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</si>
  <si>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</si>
  <si>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</si>
  <si>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</si>
  <si>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</si>
  <si>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</si>
  <si>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</si>
  <si>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</si>
  <si>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</si>
  <si>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</si>
  <si>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</si>
  <si>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</si>
  <si>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</si>
  <si>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</si>
  <si>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</si>
  <si>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</si>
  <si>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</si>
  <si>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</si>
  <si>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</si>
  <si>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</si>
  <si>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</si>
  <si>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</si>
  <si>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</si>
  <si>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</si>
  <si>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</si>
  <si>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</si>
  <si>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</si>
  <si>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</si>
  <si>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</si>
  <si>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</si>
  <si>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</si>
  <si>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</si>
  <si>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</si>
  <si>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</si>
  <si>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</si>
  <si>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</si>
  <si>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</si>
  <si>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</si>
  <si>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</si>
  <si>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</si>
  <si>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</si>
  <si>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</si>
  <si>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</si>
  <si>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</si>
  <si>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</si>
  <si>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</si>
  <si>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</si>
  <si>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</si>
  <si>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</si>
  <si>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</si>
  <si>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</si>
  <si>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</si>
  <si>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</si>
  <si>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</si>
  <si>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</si>
  <si>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</si>
  <si>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</si>
  <si>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</si>
  <si>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</si>
  <si>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</si>
  <si>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</si>
  <si>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</si>
  <si>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</si>
  <si>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</si>
  <si>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</si>
  <si>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</si>
  <si>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</si>
  <si>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</si>
  <si>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</si>
  <si>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</si>
  <si>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</si>
  <si>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</si>
  <si>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</si>
  <si>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</si>
  <si>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</si>
  <si>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</si>
  <si>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</si>
  <si>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</si>
  <si>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</si>
  <si>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</si>
  <si>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</si>
  <si>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</si>
  <si>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</si>
  <si>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</si>
  <si>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</si>
  <si>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</si>
  <si>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</si>
  <si>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</si>
  <si>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</si>
  <si>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</si>
  <si>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</si>
  <si>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</si>
  <si>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</si>
  <si>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</si>
  <si>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</si>
  <si>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</si>
  <si>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</si>
  <si>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</si>
  <si>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</si>
  <si>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</si>
  <si>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</si>
  <si>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</si>
  <si>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</si>
  <si>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</si>
  <si>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</si>
  <si>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</si>
  <si>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</si>
  <si>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</si>
  <si>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</si>
  <si>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</si>
  <si>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</si>
  <si>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</si>
  <si>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</si>
  <si>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</si>
  <si>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</si>
  <si>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</si>
  <si>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</si>
  <si>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</si>
  <si>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</si>
  <si>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</si>
  <si>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</si>
  <si>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</si>
  <si>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</si>
  <si>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</si>
  <si>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</si>
  <si>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</si>
  <si>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</si>
  <si>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</si>
  <si>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</si>
  <si>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</si>
  <si>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</si>
  <si>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</si>
  <si>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</si>
  <si>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</si>
  <si>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</si>
  <si>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</si>
  <si>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</si>
  <si>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</si>
  <si>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</si>
  <si>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</si>
  <si>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</si>
  <si>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</si>
  <si>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</si>
  <si>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</si>
  <si>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</si>
  <si>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</si>
  <si>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</si>
  <si>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</si>
  <si>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</si>
  <si>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</si>
  <si>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</si>
  <si>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</si>
  <si>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</si>
  <si>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</si>
  <si>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</si>
  <si>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</si>
  <si>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</si>
  <si>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</si>
  <si>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</si>
  <si>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</si>
  <si>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</si>
  <si>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</si>
  <si>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</si>
  <si>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</si>
  <si>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</si>
  <si>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</si>
  <si>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</si>
  <si>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</si>
  <si>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</si>
  <si>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</si>
  <si>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</si>
  <si>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</si>
  <si>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</si>
  <si>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</si>
  <si>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</si>
  <si>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</si>
  <si>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</si>
  <si>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</si>
  <si>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</si>
  <si>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</si>
  <si>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</si>
  <si>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</si>
  <si>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</si>
  <si>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</si>
  <si>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</si>
  <si>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</si>
  <si>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</si>
  <si>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</si>
  <si>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</si>
  <si>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</si>
  <si>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</si>
  <si>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</si>
  <si>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</si>
  <si>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</si>
  <si>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</si>
  <si>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</si>
  <si>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</si>
  <si>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</si>
  <si>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</si>
  <si>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</si>
  <si>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</si>
  <si>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</si>
  <si>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</si>
  <si>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</si>
  <si>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</si>
  <si>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</si>
  <si>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</si>
  <si>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</si>
  <si>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</si>
  <si>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</si>
  <si>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</si>
  <si>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</si>
  <si>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</si>
  <si>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</si>
  <si>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</si>
  <si>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</si>
  <si>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</si>
  <si>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</si>
  <si>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</si>
  <si>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</si>
  <si>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</si>
  <si>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</si>
  <si>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</si>
  <si>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</si>
  <si>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</si>
  <si>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</si>
  <si>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</si>
  <si>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</si>
  <si>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</si>
  <si>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</si>
  <si>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</si>
  <si>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</si>
  <si>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</si>
  <si>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</si>
  <si>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</si>
  <si>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</si>
  <si>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</si>
  <si>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</si>
  <si>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</si>
  <si>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</si>
  <si>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</si>
  <si>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</si>
  <si>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</si>
  <si>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</si>
  <si>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</si>
  <si>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</si>
  <si>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</si>
  <si>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</si>
  <si>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</si>
  <si>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</si>
  <si>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</si>
  <si>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</si>
  <si>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</si>
  <si>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</si>
  <si>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</si>
  <si>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</si>
  <si>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</si>
  <si>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</si>
  <si>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</si>
  <si>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</si>
  <si>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</si>
  <si>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</si>
  <si>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</si>
  <si>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</si>
  <si>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</si>
  <si>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</si>
  <si>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</si>
  <si>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</si>
  <si>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</si>
  <si>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</si>
  <si>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</si>
  <si>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</si>
  <si>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</si>
  <si>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</si>
  <si>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</si>
  <si>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</si>
  <si>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</si>
  <si>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</si>
  <si>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</si>
  <si>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</si>
  <si>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</si>
  <si>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</si>
  <si>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</si>
  <si>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</si>
  <si>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</si>
  <si>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</si>
  <si>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</si>
  <si>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</si>
  <si>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</si>
  <si>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</si>
  <si>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</si>
  <si>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</si>
  <si>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</si>
  <si>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</si>
  <si>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</si>
  <si>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</si>
  <si>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</si>
  <si>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</si>
  <si>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</si>
  <si>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</si>
  <si>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</si>
  <si>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</si>
  <si>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</si>
  <si>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</si>
  <si>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</si>
  <si>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</si>
  <si>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</si>
  <si>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</si>
  <si>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</si>
  <si>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</si>
  <si>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</si>
  <si>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</si>
  <si>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</si>
  <si>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</si>
  <si>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</si>
  <si>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</si>
  <si>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</si>
  <si>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</si>
  <si>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</si>
  <si>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</si>
  <si>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</si>
  <si>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</si>
  <si>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</si>
  <si>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</si>
  <si>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</si>
  <si>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</si>
  <si>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</si>
  <si>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</si>
  <si>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</si>
  <si>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</si>
  <si>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</si>
  <si>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</si>
  <si>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</si>
  <si>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</si>
  <si>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</si>
  <si>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</si>
  <si>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</si>
  <si>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</si>
  <si>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</si>
  <si>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</si>
  <si>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</si>
  <si>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</si>
  <si>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</si>
  <si>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</si>
  <si>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</si>
  <si>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</si>
  <si>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</si>
  <si>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</si>
  <si>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</si>
  <si>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</si>
  <si>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</si>
  <si>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</si>
  <si>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</si>
  <si>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</si>
  <si>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</si>
  <si>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</si>
  <si>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</si>
  <si>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</si>
  <si>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</si>
  <si>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</si>
  <si>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</si>
  <si>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</si>
  <si>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</si>
  <si>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</si>
  <si>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</si>
  <si>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</si>
  <si>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</si>
  <si>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</si>
  <si>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</si>
  <si>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</si>
  <si>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</si>
  <si>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</si>
  <si>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</si>
  <si>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</si>
  <si>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</si>
  <si>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</si>
  <si>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</si>
  <si>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</si>
  <si>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</si>
  <si>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</si>
  <si>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</si>
  <si>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</si>
  <si>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</si>
  <si>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</si>
  <si>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</si>
  <si>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</si>
  <si>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</si>
  <si>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</si>
  <si>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</si>
  <si>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</si>
  <si>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</si>
  <si>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</si>
  <si>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</si>
  <si>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</si>
  <si>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</si>
  <si>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</si>
  <si>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</si>
  <si>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</si>
  <si>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</si>
  <si>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</si>
  <si>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</si>
  <si>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</si>
  <si>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</si>
  <si>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</si>
  <si>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</si>
  <si>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</si>
  <si>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</si>
  <si>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</si>
  <si>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</si>
  <si>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</si>
  <si>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</si>
  <si>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</si>
  <si>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</si>
  <si>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</si>
  <si>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</si>
  <si>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</si>
  <si>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</si>
  <si>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</si>
  <si>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</si>
  <si>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</si>
  <si>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</si>
  <si>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</si>
  <si>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</si>
  <si>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</si>
  <si>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</si>
  <si>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</si>
  <si>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</si>
  <si>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</si>
  <si>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</si>
  <si>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</si>
  <si>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</si>
  <si>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</si>
  <si>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</si>
  <si>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</si>
  <si>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</si>
  <si>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</si>
  <si>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</si>
  <si>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</si>
  <si>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</si>
  <si>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</si>
  <si>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</si>
  <si>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</si>
  <si>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</si>
  <si>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</si>
  <si>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</si>
  <si>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</si>
  <si>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</si>
  <si>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</si>
  <si>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</si>
  <si>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</si>
  <si>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</si>
  <si>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</si>
  <si>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</si>
  <si>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</si>
  <si>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</si>
  <si>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</si>
  <si>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</si>
  <si>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</si>
  <si>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</si>
  <si>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</si>
  <si>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</si>
  <si>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</si>
  <si>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</si>
  <si>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</si>
  <si>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</si>
  <si>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</si>
  <si>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</si>
  <si>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</si>
  <si>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</si>
  <si>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</si>
  <si>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</si>
  <si>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</si>
  <si>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</si>
  <si>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</si>
  <si>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</si>
  <si>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</si>
  <si>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</si>
  <si>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</si>
  <si>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</si>
  <si>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</si>
  <si>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</si>
  <si>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</si>
  <si>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</si>
  <si>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</si>
  <si>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</si>
  <si>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</si>
  <si>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</si>
  <si>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</si>
  <si>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</si>
  <si>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</si>
  <si>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</si>
  <si>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</si>
  <si>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</si>
  <si>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</si>
  <si>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</si>
  <si>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</si>
  <si>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</si>
  <si>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</si>
  <si>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</si>
  <si>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</si>
  <si>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</si>
  <si>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</si>
  <si>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</si>
  <si>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</si>
  <si>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</si>
  <si>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</si>
  <si>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</si>
  <si>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</si>
  <si>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</si>
  <si>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</si>
  <si>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</si>
  <si>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</si>
  <si>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</si>
  <si>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</si>
  <si>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</si>
  <si>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</si>
  <si>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</si>
  <si>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</si>
  <si>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</si>
  <si>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</si>
  <si>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</si>
  <si>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</si>
  <si>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</si>
  <si>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</si>
  <si>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</si>
  <si>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</si>
  <si>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</si>
  <si>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</si>
  <si>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</si>
  <si>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</si>
  <si>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</si>
  <si>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</si>
  <si>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</si>
  <si>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</si>
  <si>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</si>
  <si>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</si>
  <si>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</si>
  <si>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</si>
  <si>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</si>
  <si>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</si>
  <si>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</si>
  <si>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</si>
  <si>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</si>
  <si>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</si>
  <si>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</si>
  <si>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</si>
  <si>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</si>
  <si>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</si>
  <si>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</si>
  <si>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</si>
  <si>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</si>
  <si>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</si>
  <si>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</si>
  <si>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</si>
  <si>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</si>
  <si>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</si>
  <si>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</si>
  <si>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</si>
  <si>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</si>
  <si>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</si>
  <si>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</si>
  <si>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</si>
  <si>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</si>
  <si>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</si>
  <si>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</si>
  <si>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</si>
  <si>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</si>
  <si>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</si>
  <si>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</si>
  <si>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</si>
  <si>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</si>
  <si>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</si>
  <si>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</si>
  <si>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</si>
  <si>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</si>
  <si>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</si>
  <si>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</si>
  <si>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</si>
  <si>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</si>
  <si>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</si>
  <si>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</si>
  <si>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</si>
  <si>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</si>
  <si>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</si>
  <si>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</si>
  <si>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</si>
  <si>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</si>
  <si>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</si>
  <si>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</si>
  <si>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</si>
  <si>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</si>
  <si>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</si>
  <si>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</si>
  <si>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</si>
  <si>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</si>
  <si>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</si>
  <si>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</si>
  <si>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</si>
  <si>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</si>
  <si>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</si>
  <si>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</si>
  <si>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</si>
  <si>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</si>
  <si>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</si>
  <si>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</si>
  <si>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</si>
  <si>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</si>
  <si>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</si>
  <si>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</si>
  <si>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</si>
  <si>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</si>
  <si>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</si>
  <si>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</si>
  <si>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</si>
  <si>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</si>
  <si>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</si>
  <si>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</si>
  <si>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</si>
  <si>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</si>
  <si>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</si>
  <si>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</si>
  <si>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</si>
  <si>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</si>
  <si>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</si>
  <si>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</si>
  <si>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</si>
  <si>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</si>
  <si>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</si>
  <si>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</si>
  <si>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</si>
  <si>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</si>
  <si>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</si>
  <si>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</si>
  <si>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</si>
  <si>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</si>
  <si>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</si>
  <si>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</si>
  <si>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</si>
  <si>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</si>
  <si>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</si>
  <si>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</si>
  <si>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</si>
  <si>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</si>
  <si>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</si>
  <si>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</si>
  <si>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</si>
  <si>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</si>
  <si>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</si>
  <si>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</si>
  <si>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</si>
  <si>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</si>
  <si>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</si>
  <si>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</si>
  <si>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</si>
  <si>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</si>
  <si>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</si>
  <si>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</si>
  <si>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</si>
  <si>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</si>
  <si>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</si>
  <si>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</si>
  <si>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</si>
  <si>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</si>
  <si>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</si>
  <si>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</si>
  <si>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</si>
  <si>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</si>
  <si>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</si>
  <si>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</si>
  <si>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</si>
  <si>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</si>
  <si>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</si>
  <si>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</si>
  <si>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</si>
  <si>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</si>
  <si>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</si>
  <si>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</si>
  <si>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</si>
  <si>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</si>
  <si>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</si>
  <si>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</si>
  <si>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</si>
  <si>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</si>
  <si>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</si>
  <si>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</si>
  <si>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</si>
  <si>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</si>
  <si>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</si>
  <si>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</si>
  <si>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</si>
  <si>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</si>
  <si>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</si>
  <si>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</si>
  <si>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</si>
  <si>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</si>
  <si>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</si>
  <si>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</si>
  <si>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</si>
  <si>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</si>
  <si>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</si>
  <si>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</si>
  <si>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</si>
  <si>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</si>
  <si>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</si>
  <si>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</si>
  <si>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</si>
  <si>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</si>
  <si>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</si>
  <si>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</si>
  <si>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</si>
  <si>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</si>
  <si>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</si>
  <si>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</si>
  <si>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</si>
  <si>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</si>
  <si>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</si>
  <si>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</si>
  <si>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</si>
  <si>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</si>
  <si>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</si>
  <si>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</si>
  <si>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</si>
  <si>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</si>
  <si>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</si>
  <si>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</si>
  <si>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</si>
  <si>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</si>
  <si>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</si>
  <si>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</si>
  <si>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</si>
  <si>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</si>
  <si>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</si>
  <si>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</si>
  <si>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</si>
  <si>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</si>
  <si>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</si>
  <si>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</si>
  <si>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</si>
  <si>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</si>
  <si>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</si>
  <si>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</si>
  <si>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</si>
  <si>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</si>
  <si>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</si>
  <si>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</si>
  <si>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</si>
  <si>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</si>
  <si>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</si>
  <si>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</si>
  <si>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</si>
  <si>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</si>
  <si>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</si>
  <si>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</si>
  <si>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</si>
  <si>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</si>
  <si>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</si>
  <si>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</si>
  <si>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</si>
  <si>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</si>
  <si>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</si>
  <si>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</si>
  <si>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</si>
  <si>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</si>
  <si>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</si>
  <si>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</si>
  <si>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</si>
  <si>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</si>
  <si>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</si>
  <si>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</si>
  <si>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</si>
  <si>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</si>
  <si>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</si>
  <si>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</si>
  <si>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</si>
  <si>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</si>
  <si>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</si>
  <si>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</si>
  <si>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</si>
  <si>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</si>
  <si>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</si>
  <si>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</si>
  <si>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</si>
  <si>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</si>
  <si>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</si>
  <si>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</si>
  <si>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</si>
  <si>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</si>
  <si>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</si>
  <si>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</si>
  <si>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</si>
  <si>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</si>
  <si>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</si>
  <si>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</si>
  <si>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</si>
  <si>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</si>
  <si>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</si>
  <si>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</si>
  <si>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</si>
  <si>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</si>
  <si>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</si>
  <si>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</si>
  <si>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</si>
  <si>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</si>
  <si>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</si>
  <si>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</si>
  <si>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</si>
  <si>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</si>
  <si>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</si>
  <si>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</si>
  <si>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</si>
  <si>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</si>
  <si>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</si>
  <si>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</si>
  <si>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</si>
  <si>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</si>
  <si>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</si>
  <si>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</si>
  <si>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</si>
  <si>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</si>
  <si>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</si>
  <si>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</si>
  <si>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</si>
  <si>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</si>
  <si>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</si>
  <si>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</si>
  <si>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</si>
  <si>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</si>
  <si>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</si>
  <si>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</si>
  <si>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</si>
  <si>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</si>
  <si>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</si>
  <si>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</si>
  <si>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</si>
  <si>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</si>
  <si>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</si>
  <si>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</si>
  <si>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</si>
  <si>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</si>
  <si>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</si>
  <si>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</si>
  <si>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</si>
  <si>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</si>
  <si>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</si>
  <si>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</si>
  <si>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</si>
  <si>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</si>
  <si>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</si>
  <si>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</si>
  <si>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</si>
  <si>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</si>
  <si>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</si>
  <si>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</si>
  <si>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</si>
  <si>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</si>
  <si>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</si>
  <si>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</si>
  <si>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</si>
  <si>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</si>
  <si>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</si>
  <si>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</si>
  <si>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</si>
  <si>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</si>
  <si>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</si>
  <si>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</si>
  <si>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</si>
  <si>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</si>
  <si>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</si>
  <si>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</si>
  <si>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</si>
  <si>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</si>
  <si>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</si>
  <si>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</si>
  <si>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</si>
  <si>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</si>
  <si>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</si>
  <si>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</si>
  <si>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</si>
  <si>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</si>
  <si>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</si>
  <si>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</si>
  <si>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</si>
  <si>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</si>
  <si>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</si>
  <si>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</si>
  <si>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</si>
  <si>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</si>
  <si>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</si>
  <si>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</si>
  <si>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</si>
  <si>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</si>
  <si>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</si>
  <si>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</si>
  <si>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</si>
  <si>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</si>
  <si>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</si>
  <si>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</si>
  <si>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</si>
  <si>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</si>
  <si>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</si>
  <si>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</si>
  <si>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</si>
  <si>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</si>
  <si>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</si>
  <si>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</si>
  <si>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</si>
  <si>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</si>
  <si>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</si>
  <si>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</si>
  <si>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</si>
  <si>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</si>
  <si>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</si>
  <si>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</si>
  <si>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</si>
  <si>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</si>
  <si>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</si>
  <si>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</si>
  <si>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</si>
  <si>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</si>
  <si>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</si>
  <si>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</si>
  <si>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</si>
  <si>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</si>
  <si>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</si>
  <si>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</si>
  <si>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</si>
  <si>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</si>
  <si>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</si>
  <si>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</si>
  <si>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</si>
  <si>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</si>
  <si>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</si>
  <si>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</si>
  <si>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</si>
  <si>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</si>
  <si>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</si>
  <si>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</si>
  <si>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</si>
  <si>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</si>
  <si>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</si>
  <si>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</si>
  <si>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</si>
  <si>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</si>
  <si>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</si>
  <si>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</si>
  <si>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</si>
  <si>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</si>
  <si>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</si>
  <si>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</si>
  <si>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</si>
  <si>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</si>
  <si>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</si>
  <si>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</si>
  <si>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</si>
  <si>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</si>
  <si>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</si>
  <si>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</si>
  <si>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</si>
  <si>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</si>
  <si>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</si>
  <si>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</si>
  <si>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</si>
  <si>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</si>
  <si>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</si>
  <si>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</si>
  <si>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</si>
  <si>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</si>
  <si>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</si>
  <si>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</si>
  <si>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</si>
  <si>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</si>
  <si>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</si>
  <si>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</si>
  <si>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</si>
  <si>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</si>
  <si>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</si>
  <si>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</si>
  <si>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</si>
  <si>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</si>
  <si>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</si>
  <si>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</si>
  <si>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</si>
  <si>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</si>
  <si>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</si>
  <si>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</si>
  <si>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</si>
  <si>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</si>
  <si>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</si>
  <si>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</si>
  <si>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</si>
  <si>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</si>
  <si>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</si>
  <si>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</si>
  <si>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</si>
  <si>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</si>
  <si>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</si>
  <si>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</si>
  <si>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</si>
  <si>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</si>
  <si>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</si>
  <si>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</si>
  <si>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</si>
  <si>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</si>
  <si>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</si>
  <si>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</si>
  <si>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</si>
  <si>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</si>
  <si>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</si>
  <si>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</si>
  <si>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</si>
  <si>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</si>
  <si>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</si>
  <si>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</si>
  <si>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</si>
  <si>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</si>
  <si>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</si>
  <si>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</si>
  <si>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</si>
  <si>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</si>
  <si>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</si>
  <si>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</si>
  <si>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</si>
  <si>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</si>
  <si>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</si>
  <si>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</si>
  <si>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</si>
  <si>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</si>
  <si>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</si>
  <si>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</si>
  <si>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</si>
  <si>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</si>
  <si>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</si>
  <si>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</si>
  <si>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</si>
  <si>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</si>
  <si>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</si>
  <si>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</si>
  <si>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</si>
  <si>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</si>
  <si>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</si>
  <si>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</si>
  <si>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</si>
  <si>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</si>
  <si>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</si>
  <si>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</si>
  <si>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</si>
  <si>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</si>
  <si>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</si>
  <si>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</si>
  <si>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</si>
  <si>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</si>
  <si>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</si>
  <si>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</si>
  <si>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</si>
  <si>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</si>
  <si>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</si>
  <si>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</si>
  <si>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</si>
  <si>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</si>
  <si>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</si>
  <si>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</si>
  <si>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</si>
  <si>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</si>
  <si>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</si>
  <si>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</si>
  <si>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</si>
  <si>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</si>
  <si>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</si>
  <si>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</si>
  <si>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</si>
  <si>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</si>
  <si>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</si>
  <si>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</si>
  <si>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</si>
  <si>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</si>
  <si>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</si>
  <si>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</si>
  <si>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</si>
  <si>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</si>
  <si>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</si>
  <si>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</si>
  <si>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</si>
  <si>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</si>
  <si>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</si>
  <si>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</si>
  <si>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</si>
  <si>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</si>
  <si>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</si>
  <si>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</si>
  <si>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</si>
  <si>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</si>
  <si>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</si>
  <si>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</si>
  <si>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</si>
  <si>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</si>
  <si>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</si>
  <si>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</si>
  <si>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</si>
  <si>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</si>
  <si>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</si>
  <si>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</si>
  <si>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</si>
  <si>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</si>
  <si>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</si>
  <si>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</si>
  <si>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</si>
  <si>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</si>
  <si>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</si>
  <si>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</si>
  <si>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</si>
  <si>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</si>
  <si>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</si>
  <si>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</si>
  <si>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</si>
  <si>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</si>
  <si>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</si>
  <si>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</si>
  <si>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</si>
  <si>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</si>
  <si>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</si>
  <si>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</si>
  <si>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</si>
  <si>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</si>
  <si>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</si>
  <si>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</si>
  <si>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</si>
  <si>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</si>
  <si>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</si>
  <si>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</si>
  <si>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</si>
  <si>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</si>
  <si>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</si>
  <si>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</si>
  <si>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</si>
  <si>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</si>
  <si>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</si>
  <si>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</si>
  <si>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</si>
  <si>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</si>
  <si>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</si>
  <si>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</si>
  <si>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</si>
  <si>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</si>
  <si>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</si>
  <si>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</si>
  <si>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</si>
  <si>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</si>
  <si>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</si>
  <si>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</si>
  <si>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</si>
  <si>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</si>
  <si>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</si>
  <si>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</si>
  <si>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</si>
  <si>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</si>
  <si>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</si>
  <si>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</si>
  <si>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</si>
  <si>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</si>
  <si>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</si>
  <si>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</si>
  <si>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</si>
  <si>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</si>
  <si>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</si>
  <si>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</si>
  <si>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</si>
  <si>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</si>
  <si>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</si>
  <si>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</si>
  <si>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</si>
  <si>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</si>
  <si>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</si>
  <si>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</si>
  <si>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</si>
  <si>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</si>
  <si>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</si>
  <si>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</si>
  <si>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</si>
  <si>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</si>
  <si>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</si>
  <si>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</si>
  <si>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</si>
  <si>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</si>
  <si>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</si>
  <si>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</si>
  <si>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</si>
  <si>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</si>
  <si>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</si>
  <si>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</si>
  <si>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</si>
  <si>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</si>
  <si>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</si>
  <si>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</si>
  <si>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</si>
  <si>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</si>
  <si>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</si>
  <si>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</si>
  <si>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</si>
  <si>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</si>
  <si>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</si>
  <si>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</si>
  <si>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</si>
  <si>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</si>
  <si>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</si>
  <si>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</si>
  <si>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</si>
  <si>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</si>
  <si>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</si>
  <si>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</si>
  <si>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</si>
  <si>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</si>
  <si>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</si>
  <si>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</si>
  <si>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</si>
  <si>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</si>
  <si>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</si>
  <si>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</si>
  <si>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</si>
  <si>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</si>
  <si>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</si>
  <si>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</si>
  <si>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</si>
  <si>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</si>
  <si>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</si>
  <si>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</si>
  <si>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</si>
  <si>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</si>
  <si>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</si>
  <si>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</si>
  <si>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</si>
  <si>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</si>
  <si>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</si>
  <si>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</si>
  <si>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</si>
  <si>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</si>
  <si>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</si>
  <si>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</si>
  <si>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</si>
  <si>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</si>
  <si>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</si>
  <si>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</si>
  <si>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</si>
  <si>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</si>
  <si>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</si>
  <si>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</si>
  <si>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</si>
  <si>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</si>
  <si>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</si>
  <si>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</si>
  <si>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</si>
  <si>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</si>
  <si>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</si>
  <si>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</si>
  <si>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</si>
  <si>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</si>
  <si>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</si>
  <si>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</si>
  <si>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</si>
  <si>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</si>
  <si>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</si>
  <si>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</si>
  <si>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</si>
  <si>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</si>
  <si>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</si>
  <si>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</si>
  <si>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</si>
  <si>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</si>
  <si>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</si>
  <si>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</si>
  <si>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</si>
  <si>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</si>
  <si>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</si>
  <si>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</si>
  <si>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</si>
  <si>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</si>
  <si>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</si>
  <si>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</si>
  <si>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</si>
  <si>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</si>
  <si>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</si>
  <si>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</si>
  <si>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</si>
  <si>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</si>
  <si>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</si>
  <si>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</si>
  <si>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</si>
  <si>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</si>
  <si>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</si>
  <si>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</si>
  <si>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</si>
  <si>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</si>
  <si>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</si>
  <si>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</si>
  <si>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</si>
  <si>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</si>
  <si>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</si>
  <si>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</si>
  <si>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</si>
  <si>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</si>
  <si>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</si>
  <si>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</si>
  <si>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</si>
  <si>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</si>
  <si>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</si>
  <si>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</si>
  <si>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</si>
  <si>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</si>
  <si>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</si>
  <si>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</si>
  <si>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</si>
  <si>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</si>
  <si>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</si>
  <si>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</si>
  <si>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</si>
  <si>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</si>
  <si>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</si>
  <si>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</si>
  <si>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</si>
  <si>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</si>
  <si>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</si>
  <si>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</si>
  <si>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</si>
  <si>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</si>
  <si>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</si>
  <si>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</si>
  <si>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</si>
  <si>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</si>
  <si>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</si>
  <si>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</si>
  <si>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</si>
  <si>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</si>
  <si>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</si>
  <si>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</si>
  <si>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</si>
  <si>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</si>
  <si>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</si>
  <si>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</si>
  <si>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</si>
  <si>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</si>
  <si>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</si>
  <si>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</si>
  <si>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</si>
  <si>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</si>
  <si>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</si>
  <si>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</si>
  <si>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</si>
  <si>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</si>
  <si>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</si>
  <si>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</si>
  <si>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</si>
  <si>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</si>
  <si>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</si>
  <si>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</si>
  <si>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</si>
  <si>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</si>
  <si>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</si>
  <si>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</si>
  <si>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</si>
  <si>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</si>
  <si>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</si>
  <si>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</si>
  <si>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</si>
  <si>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</si>
  <si>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</si>
  <si>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</si>
  <si>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</si>
  <si>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</si>
  <si>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</si>
  <si>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</si>
  <si>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</si>
  <si>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</si>
  <si>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</si>
  <si>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</si>
  <si>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</si>
  <si>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</si>
  <si>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</si>
  <si>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</si>
  <si>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</si>
  <si>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</si>
  <si>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</si>
  <si>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</si>
  <si>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</si>
  <si>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</si>
  <si>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</si>
  <si>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</si>
  <si>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</si>
  <si>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</si>
  <si>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</si>
  <si>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</si>
  <si>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</si>
  <si>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</si>
  <si>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</si>
  <si>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</si>
  <si>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</si>
  <si>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</si>
  <si>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</si>
  <si>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</si>
  <si>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</si>
  <si>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</si>
  <si>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</si>
  <si>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</si>
  <si>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</si>
  <si>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</si>
  <si>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</si>
  <si>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</si>
  <si>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</si>
  <si>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</si>
  <si>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</si>
  <si>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</si>
  <si>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</si>
  <si>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</si>
  <si>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</si>
  <si>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</si>
  <si>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</si>
  <si>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</si>
  <si>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</si>
  <si>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</si>
  <si>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</si>
  <si>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</si>
  <si>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</si>
  <si>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</si>
  <si>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</si>
  <si>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</si>
  <si>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</si>
  <si>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</si>
  <si>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</si>
  <si>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</si>
  <si>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</si>
  <si>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</si>
  <si>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</si>
  <si>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</si>
  <si>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</si>
  <si>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</si>
  <si>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</si>
  <si>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</si>
  <si>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</si>
  <si>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</si>
  <si>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</si>
  <si>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</si>
  <si>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</si>
  <si>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</si>
  <si>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</si>
  <si>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</si>
  <si>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</si>
  <si>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</si>
  <si>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</si>
  <si>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</si>
  <si>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</si>
  <si>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</si>
  <si>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</si>
  <si>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</si>
  <si>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</si>
  <si>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</si>
  <si>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</si>
  <si>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</si>
  <si>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</si>
  <si>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</si>
  <si>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</si>
  <si>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</si>
  <si>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</si>
  <si>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</si>
  <si>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</si>
  <si>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</si>
  <si>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</si>
  <si>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</si>
  <si>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</si>
  <si>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</si>
  <si>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</si>
  <si>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</si>
  <si>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</si>
  <si>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</si>
  <si>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</si>
  <si>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</si>
  <si>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</si>
  <si>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</si>
  <si>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</si>
  <si>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</si>
  <si>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</si>
  <si>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</si>
  <si>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</si>
  <si>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</si>
  <si>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</si>
  <si>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</si>
  <si>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</si>
  <si>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</si>
  <si>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</si>
  <si>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</si>
  <si>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</si>
  <si>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</si>
  <si>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</si>
  <si>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</si>
  <si>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</si>
  <si>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</si>
  <si>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</si>
  <si>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</si>
  <si>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</si>
  <si>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</si>
  <si>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</si>
  <si>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</si>
  <si>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</si>
  <si>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</si>
  <si>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</si>
  <si>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</si>
  <si>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</si>
  <si>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</si>
  <si>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</si>
  <si>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</si>
  <si>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</si>
  <si>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</si>
  <si>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</si>
  <si>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</si>
  <si>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</si>
  <si>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</si>
  <si>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</si>
  <si>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</si>
  <si>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</si>
  <si>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</si>
  <si>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</si>
  <si>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</si>
  <si>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</si>
  <si>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</si>
  <si>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</si>
  <si>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</si>
  <si>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</si>
  <si>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</si>
  <si>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</si>
  <si>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</si>
  <si>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</si>
  <si>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</si>
  <si>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</si>
  <si>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</si>
  <si>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</si>
  <si>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</si>
  <si>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</si>
  <si>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</si>
  <si>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</si>
  <si>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</si>
  <si>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</si>
  <si>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</si>
  <si>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</si>
  <si>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</si>
  <si>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</si>
  <si>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</si>
  <si>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</si>
  <si>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</si>
  <si>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</si>
  <si>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</si>
  <si>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</si>
  <si>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</si>
  <si>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</si>
  <si>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</si>
  <si>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</si>
  <si>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</si>
  <si>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</si>
  <si>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</si>
  <si>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</si>
  <si>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</si>
  <si>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</si>
  <si>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</si>
  <si>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</si>
  <si>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</si>
  <si>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</si>
  <si>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</si>
  <si>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</si>
  <si>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</si>
  <si>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</si>
  <si>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</si>
  <si>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</si>
  <si>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</si>
  <si>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</si>
  <si>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</si>
  <si>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</si>
  <si>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</si>
  <si>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</si>
  <si>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</si>
  <si>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</si>
  <si>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</si>
  <si>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</si>
  <si>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</si>
  <si>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</si>
  <si>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</si>
  <si>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</si>
  <si>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</si>
  <si>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</si>
  <si>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</si>
  <si>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</si>
  <si>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</si>
  <si>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</si>
  <si>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</si>
  <si>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</si>
  <si>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</si>
  <si>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</si>
  <si>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</si>
  <si>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</si>
  <si>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</si>
  <si>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</si>
  <si>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</si>
  <si>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</si>
  <si>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</si>
  <si>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</si>
  <si>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</si>
  <si>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</si>
  <si>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</si>
  <si>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</si>
  <si>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</si>
  <si>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</si>
  <si>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</si>
  <si>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</si>
  <si>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</si>
  <si>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</si>
  <si>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</si>
  <si>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</si>
  <si>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</si>
  <si>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</si>
  <si>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</si>
  <si>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</si>
  <si>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</si>
  <si>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</si>
  <si>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</si>
  <si>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</si>
  <si>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</si>
  <si>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</si>
  <si>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</si>
  <si>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</si>
  <si>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</si>
  <si>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</si>
  <si>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</si>
  <si>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</si>
  <si>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</si>
  <si>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</si>
  <si>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</si>
  <si>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</si>
  <si>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</si>
  <si>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</si>
  <si>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</si>
  <si>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</si>
  <si>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</si>
  <si>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</si>
  <si>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</si>
  <si>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</si>
  <si>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</si>
  <si>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</si>
  <si>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</si>
  <si>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</si>
  <si>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</si>
  <si>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</si>
  <si>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</si>
  <si>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</si>
  <si>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</si>
  <si>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</si>
  <si>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</si>
  <si>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</si>
  <si>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</si>
  <si>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</si>
  <si>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</si>
  <si>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</si>
  <si>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</si>
  <si>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</si>
  <si>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</si>
  <si>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</si>
  <si>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</si>
  <si>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</si>
  <si>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</si>
  <si>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</si>
  <si>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</si>
  <si>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</si>
  <si>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</si>
  <si>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</si>
  <si>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</si>
  <si>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</si>
  <si>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</si>
  <si>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</si>
  <si>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</si>
  <si>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</si>
  <si>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</si>
  <si>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</si>
  <si>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</si>
  <si>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</si>
  <si>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</si>
  <si>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</si>
  <si>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</si>
  <si>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</si>
  <si>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</si>
  <si>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</si>
  <si>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</si>
  <si>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</si>
  <si>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</si>
  <si>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</si>
  <si>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</si>
  <si>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</si>
  <si>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</si>
  <si>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</si>
  <si>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</si>
  <si>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</si>
  <si>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</si>
  <si>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</si>
  <si>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</si>
  <si>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</si>
  <si>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</si>
  <si>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</si>
  <si>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</si>
  <si>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</si>
  <si>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</si>
  <si>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</si>
  <si>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</si>
  <si>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</si>
  <si>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</si>
  <si>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</si>
  <si>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</si>
  <si>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</si>
  <si>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</si>
  <si>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</si>
  <si>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</si>
  <si>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</si>
  <si>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</si>
  <si>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</si>
  <si>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</si>
  <si>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</si>
  <si>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</si>
  <si>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</si>
  <si>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</si>
  <si>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</si>
  <si>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</si>
  <si>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</si>
  <si>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</si>
  <si>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</si>
  <si>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</si>
  <si>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</si>
  <si>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</si>
  <si>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</si>
  <si>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</si>
  <si>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</si>
  <si>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</si>
  <si>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</si>
  <si>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</si>
  <si>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</si>
  <si>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</si>
  <si>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</si>
  <si>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</si>
  <si>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</si>
  <si>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</si>
  <si>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</si>
  <si>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</si>
  <si>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</si>
  <si>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</si>
  <si>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</si>
  <si>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</si>
  <si>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</si>
  <si>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</si>
  <si>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</si>
  <si>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</si>
  <si>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</si>
  <si>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</si>
  <si>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</si>
  <si>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</si>
  <si>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</si>
  <si>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</si>
  <si>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</si>
  <si>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</si>
  <si>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</si>
  <si>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</si>
  <si>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</si>
  <si>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</si>
  <si>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</si>
  <si>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</si>
  <si>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</si>
  <si>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</si>
  <si>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</si>
  <si>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</si>
  <si>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</si>
  <si>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</si>
  <si>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</si>
  <si>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</si>
  <si>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</si>
  <si>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</si>
  <si>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</si>
  <si>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</si>
  <si>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</si>
  <si>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</si>
  <si>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</si>
  <si>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</si>
  <si>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</si>
  <si>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</si>
  <si>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</si>
  <si>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</si>
  <si>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</si>
  <si>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</si>
  <si>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</si>
  <si>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</si>
  <si>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</si>
  <si>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</si>
  <si>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</si>
  <si>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</si>
  <si>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</si>
  <si>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</si>
  <si>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</si>
  <si>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</si>
  <si>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</si>
  <si>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</si>
  <si>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</si>
  <si>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</si>
  <si>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</si>
  <si>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</si>
  <si>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</si>
  <si>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</si>
  <si>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</si>
  <si>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</si>
  <si>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</si>
  <si>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</si>
  <si>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</si>
  <si>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</si>
  <si>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</si>
  <si>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</si>
  <si>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</si>
  <si>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</si>
  <si>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</si>
  <si>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</si>
  <si>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</si>
  <si>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</si>
  <si>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</si>
  <si>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</si>
  <si>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</si>
  <si>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</si>
  <si>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</si>
  <si>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</si>
  <si>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</si>
  <si>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</si>
  <si>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</si>
  <si>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</si>
  <si>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</si>
  <si>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</si>
  <si>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</si>
  <si>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</si>
  <si>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</si>
  <si>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</si>
  <si>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</si>
  <si>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</si>
  <si>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</si>
  <si>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</si>
  <si>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</si>
  <si>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</si>
  <si>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</si>
  <si>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</si>
  <si>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</si>
  <si>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</si>
  <si>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</si>
  <si>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</si>
  <si>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</si>
  <si>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</si>
  <si>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</si>
  <si>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</si>
  <si>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</si>
  <si>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</si>
  <si>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</si>
  <si>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</si>
  <si>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</si>
  <si>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</si>
  <si>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</si>
  <si>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</si>
  <si>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</si>
  <si>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</si>
  <si>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</si>
  <si>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</si>
  <si>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</si>
  <si>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</si>
  <si>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</si>
  <si>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</si>
  <si>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</si>
  <si>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</si>
  <si>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</si>
  <si>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</si>
  <si>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</si>
  <si>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</si>
  <si>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</si>
  <si>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</si>
  <si>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</si>
  <si>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</si>
  <si>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</si>
  <si>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</si>
  <si>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</si>
  <si>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</si>
  <si>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</si>
  <si>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</si>
  <si>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</si>
  <si>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</si>
  <si>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</si>
  <si>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</si>
  <si>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</si>
  <si>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</si>
  <si>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</si>
  <si>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</si>
  <si>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</si>
  <si>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</si>
  <si>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</si>
  <si>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</si>
  <si>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</si>
  <si>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</si>
  <si>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</si>
  <si>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</si>
  <si>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</si>
  <si>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</si>
  <si>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</si>
  <si>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</si>
  <si>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</si>
  <si>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</si>
  <si>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</si>
  <si>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</si>
  <si>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</si>
  <si>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</si>
  <si>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</si>
  <si>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</si>
  <si>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</si>
  <si>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</si>
  <si>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</si>
  <si>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</si>
  <si>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</si>
  <si>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</si>
  <si>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</si>
  <si>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</si>
  <si>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</si>
  <si>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</si>
  <si>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</si>
  <si>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</si>
  <si>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</si>
  <si>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</si>
  <si>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</si>
  <si>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</si>
  <si>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</si>
  <si>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</si>
  <si>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</si>
  <si>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</si>
  <si>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</si>
  <si>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</si>
  <si>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</si>
  <si>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</si>
  <si>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</si>
  <si>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</si>
  <si>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</si>
  <si>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</si>
  <si>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</si>
  <si>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</si>
  <si>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</si>
  <si>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</si>
  <si>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</si>
  <si>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</si>
  <si>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</si>
  <si>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</si>
  <si>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</si>
  <si>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</si>
  <si>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</si>
  <si>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</si>
  <si>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</si>
  <si>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</si>
  <si>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</si>
  <si>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</si>
  <si>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</si>
  <si>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</si>
  <si>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</si>
  <si>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</si>
  <si>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</si>
  <si>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</si>
  <si>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</si>
  <si>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</si>
  <si>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</si>
  <si>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</si>
  <si>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</si>
  <si>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</si>
  <si>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</si>
  <si>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</si>
  <si>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</si>
  <si>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</si>
  <si>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</si>
  <si>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</si>
  <si>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</si>
  <si>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</si>
  <si>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</si>
  <si>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</si>
  <si>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</si>
  <si>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</si>
  <si>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</si>
  <si>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</si>
  <si>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</si>
  <si>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</si>
  <si>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</si>
  <si>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</si>
  <si>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</si>
  <si>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</si>
  <si>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</si>
  <si>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</si>
  <si>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</si>
  <si>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</si>
  <si>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</si>
  <si>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</si>
  <si>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</si>
  <si>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</si>
  <si>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</si>
  <si>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</si>
  <si>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</si>
  <si>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</si>
  <si>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</si>
  <si>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</si>
  <si>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</si>
  <si>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</si>
  <si>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</si>
  <si>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</si>
  <si>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</si>
  <si>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</si>
  <si>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</si>
  <si>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</si>
  <si>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</si>
  <si>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</si>
  <si>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</si>
  <si>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</si>
  <si>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</si>
  <si>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</si>
  <si>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</si>
  <si>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</si>
  <si>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</si>
  <si>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</si>
  <si>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</si>
  <si>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</si>
  <si>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</si>
  <si>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</si>
  <si>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</si>
  <si>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</si>
  <si>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</si>
  <si>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</si>
  <si>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</si>
  <si>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</si>
  <si>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</si>
  <si>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</si>
  <si>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</si>
  <si>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</si>
  <si>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</si>
  <si>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</si>
  <si>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</si>
  <si>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</si>
  <si>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</si>
  <si>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</si>
  <si>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</si>
  <si>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</si>
  <si>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</si>
  <si>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</si>
  <si>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</si>
  <si>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</si>
  <si>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</si>
  <si>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</si>
  <si>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</si>
  <si>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</si>
  <si>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</si>
  <si>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</si>
  <si>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</si>
  <si>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</si>
  <si>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</si>
  <si>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</si>
  <si>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</si>
  <si>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</si>
  <si>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</si>
  <si>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</si>
  <si>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</si>
  <si>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</si>
  <si>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</si>
  <si>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</si>
  <si>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</si>
  <si>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</si>
  <si>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</si>
  <si>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</si>
  <si>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</si>
  <si>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</si>
  <si>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</si>
  <si>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</si>
  <si>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</si>
  <si>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</si>
  <si>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</si>
  <si>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</si>
  <si>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</si>
  <si>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</si>
  <si>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</si>
  <si>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</si>
  <si>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</si>
  <si>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</si>
  <si>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</si>
  <si>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</si>
  <si>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</si>
  <si>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</si>
  <si>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</si>
  <si>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</si>
  <si>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</si>
  <si>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</si>
  <si>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</si>
  <si>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</si>
  <si>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</si>
  <si>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</si>
  <si>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</si>
  <si>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</si>
  <si>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</si>
  <si>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</si>
  <si>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</si>
  <si>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</si>
  <si>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</si>
  <si>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</si>
  <si>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</si>
  <si>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</si>
  <si>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</si>
  <si>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</si>
  <si>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</si>
  <si>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</si>
  <si>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</si>
  <si>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</si>
  <si>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</si>
  <si>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</si>
  <si>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</si>
  <si>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</si>
  <si>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</si>
  <si>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</si>
  <si>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</si>
  <si>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</si>
  <si>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</si>
  <si>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</si>
  <si>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</si>
  <si>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</si>
  <si>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</si>
  <si>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</si>
  <si>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</si>
  <si>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</si>
  <si>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</si>
  <si>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</si>
  <si>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</si>
  <si>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</si>
  <si>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</si>
  <si>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</si>
  <si>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</si>
  <si>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</si>
  <si>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</si>
  <si>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</si>
  <si>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</si>
  <si>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</si>
  <si>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</si>
  <si>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</si>
  <si>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</si>
  <si>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</si>
  <si>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</si>
  <si>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</si>
  <si>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</si>
  <si>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</si>
  <si>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</si>
  <si>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</si>
  <si>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</si>
  <si>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</si>
  <si>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</si>
  <si>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</si>
  <si>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</si>
  <si>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</si>
  <si>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</si>
  <si>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</si>
  <si>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</si>
  <si>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</si>
  <si>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</si>
  <si>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</si>
  <si>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</si>
  <si>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</si>
  <si>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</si>
  <si>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</si>
  <si>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</si>
  <si>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</si>
  <si>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</si>
  <si>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</si>
  <si>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</si>
  <si>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</si>
  <si>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</si>
  <si>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</si>
  <si>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</si>
  <si>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</si>
  <si>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</si>
  <si>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</si>
  <si>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</si>
  <si>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</si>
  <si>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</si>
  <si>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</si>
  <si>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</si>
  <si>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</si>
  <si>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</si>
  <si>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</si>
  <si>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</si>
  <si>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</si>
  <si>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</si>
  <si>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</si>
  <si>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</si>
  <si>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</si>
  <si>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</si>
  <si>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</si>
  <si>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</si>
  <si>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</si>
  <si>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</si>
  <si>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</si>
  <si>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</si>
  <si>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</si>
  <si>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</si>
  <si>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</si>
  <si>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</si>
  <si>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</si>
  <si>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</si>
  <si>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</si>
  <si>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</si>
  <si>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</si>
  <si>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</si>
  <si>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</si>
  <si>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</si>
  <si>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</si>
  <si>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</si>
  <si>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</si>
  <si>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</si>
  <si>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</si>
  <si>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</si>
  <si>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</si>
  <si>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</si>
  <si>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</si>
  <si>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</si>
  <si>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</si>
  <si>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</si>
  <si>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</si>
  <si>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</si>
  <si>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</si>
  <si>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</si>
  <si>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</si>
  <si>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</si>
  <si>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</si>
  <si>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</si>
  <si>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</si>
  <si>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</si>
  <si>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</si>
  <si>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</si>
  <si>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</si>
  <si>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</si>
  <si>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</si>
  <si>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</si>
  <si>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</si>
  <si>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</si>
  <si>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</si>
  <si>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</si>
  <si>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</si>
  <si>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</si>
  <si>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</si>
  <si>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</si>
  <si>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</si>
  <si>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</si>
  <si>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</si>
  <si>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</si>
  <si>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</si>
  <si>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</si>
  <si>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</si>
  <si>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</si>
  <si>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</si>
  <si>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</si>
  <si>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</si>
  <si>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</si>
  <si>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</si>
  <si>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</si>
  <si>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</si>
  <si>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</si>
  <si>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</si>
  <si>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</si>
  <si>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</si>
  <si>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</si>
  <si>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</si>
  <si>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</si>
  <si>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</si>
  <si>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</si>
  <si>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</si>
  <si>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</si>
  <si>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</si>
  <si>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</si>
  <si>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</si>
  <si>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</si>
  <si>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</si>
  <si>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</si>
  <si>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</si>
  <si>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</si>
  <si>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</si>
  <si>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</si>
  <si>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</si>
  <si>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</si>
  <si>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</si>
  <si>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</si>
  <si>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</si>
  <si>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</si>
  <si>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</si>
  <si>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</si>
  <si>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</si>
  <si>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</si>
  <si>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</si>
  <si>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</si>
  <si>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</si>
  <si>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</si>
  <si>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</si>
  <si>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</si>
  <si>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</si>
  <si>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</si>
  <si>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</si>
  <si>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</si>
  <si>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</si>
  <si>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</si>
  <si>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</si>
  <si>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</si>
  <si>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</si>
  <si>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</si>
  <si>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</si>
  <si>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</si>
  <si>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</si>
  <si>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</si>
  <si>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</si>
  <si>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</si>
  <si>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</si>
  <si>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</si>
  <si>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</si>
  <si>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</si>
  <si>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</si>
  <si>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</si>
  <si>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</si>
  <si>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</si>
  <si>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</si>
  <si>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</si>
  <si>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</si>
  <si>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</si>
  <si>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</si>
  <si>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</si>
  <si>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</si>
  <si>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</si>
  <si>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</si>
  <si>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</si>
  <si>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</si>
  <si>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</si>
  <si>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</si>
  <si>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</si>
  <si>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</si>
  <si>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</si>
  <si>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</si>
  <si>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</si>
  <si>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</si>
  <si>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</si>
  <si>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</si>
  <si>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</si>
  <si>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</si>
  <si>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</si>
  <si>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</si>
  <si>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</si>
  <si>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</si>
  <si>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</si>
  <si>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</si>
  <si>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</si>
  <si>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</si>
  <si>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</si>
  <si>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</si>
  <si>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</si>
  <si>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</si>
  <si>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</si>
  <si>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</si>
  <si>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</si>
  <si>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</si>
  <si>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</si>
  <si>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</si>
  <si>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</si>
  <si>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</si>
  <si>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</si>
  <si>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</si>
  <si>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</si>
  <si>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</si>
  <si>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</si>
  <si>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</si>
  <si>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</si>
  <si>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</si>
  <si>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</si>
  <si>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</si>
  <si>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</si>
  <si>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</si>
  <si>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</si>
  <si>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</si>
  <si>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</si>
  <si>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</si>
  <si>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</si>
  <si>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</si>
  <si>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</si>
  <si>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</si>
  <si>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</si>
  <si>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</si>
  <si>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</si>
  <si>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</si>
  <si>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</si>
  <si>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</si>
  <si>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</si>
  <si>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</si>
  <si>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</si>
  <si>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</si>
  <si>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</si>
  <si>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</si>
  <si>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</si>
  <si>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</si>
  <si>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</si>
  <si>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</si>
  <si>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</si>
  <si>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</si>
  <si>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</si>
  <si>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</si>
  <si>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</si>
  <si>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</si>
  <si>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</si>
  <si>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</si>
  <si>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</si>
  <si>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</si>
  <si>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</si>
  <si>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</si>
  <si>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</si>
  <si>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</si>
  <si>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</si>
  <si>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</si>
  <si>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</si>
  <si>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</si>
  <si>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</si>
  <si>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</si>
  <si>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</si>
  <si>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</si>
  <si>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</si>
  <si>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</si>
  <si>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</si>
  <si>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</si>
  <si>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</si>
  <si>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</si>
  <si>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</si>
  <si>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</si>
  <si>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</si>
  <si>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</si>
  <si>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</si>
  <si>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</si>
  <si>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</si>
  <si>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</si>
  <si>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</si>
  <si>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</si>
  <si>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</si>
  <si>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</si>
  <si>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</si>
  <si>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</si>
  <si>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</si>
  <si>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</si>
  <si>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</si>
  <si>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</si>
  <si>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</si>
  <si>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</si>
  <si>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</si>
  <si>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</si>
  <si>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</si>
  <si>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</si>
  <si>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</si>
  <si>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</si>
  <si>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</si>
  <si>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</si>
  <si>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</si>
  <si>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</si>
  <si>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</si>
  <si>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</si>
  <si>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</si>
  <si>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</si>
  <si>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</si>
  <si>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</si>
  <si>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</si>
  <si>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</si>
  <si>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</si>
  <si>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</si>
  <si>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</si>
  <si>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</si>
  <si>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</si>
  <si>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</si>
  <si>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</si>
  <si>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</si>
  <si>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</si>
  <si>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</si>
  <si>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</si>
  <si>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</si>
  <si>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</si>
  <si>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</si>
  <si>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</si>
  <si>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</si>
  <si>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</si>
  <si>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</si>
  <si>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</si>
  <si>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</si>
  <si>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</si>
  <si>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</si>
  <si>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</si>
  <si>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</si>
  <si>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</si>
  <si>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</si>
  <si>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</si>
  <si>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</si>
  <si>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</si>
  <si>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</si>
  <si>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</si>
  <si>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</si>
  <si>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</si>
  <si>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</si>
  <si>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</si>
  <si>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</si>
  <si>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</si>
  <si>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</si>
  <si>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</si>
  <si>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</si>
  <si>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</si>
  <si>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</si>
  <si>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</si>
  <si>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</si>
  <si>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</si>
  <si>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</si>
  <si>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</si>
  <si>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</si>
  <si>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</si>
  <si>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</si>
  <si>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</si>
  <si>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</si>
  <si>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</si>
  <si>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</si>
  <si>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</si>
  <si>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</si>
  <si>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</si>
  <si>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</si>
  <si>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</si>
  <si>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</si>
  <si>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</si>
  <si>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</si>
  <si>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</si>
  <si>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</si>
  <si>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</si>
  <si>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</si>
  <si>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</si>
  <si>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</si>
  <si>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</si>
  <si>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</si>
  <si>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</si>
  <si>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</si>
  <si>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</si>
  <si>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</si>
  <si>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</si>
  <si>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</si>
  <si>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</si>
  <si>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</si>
  <si>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</si>
  <si>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</si>
  <si>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</si>
  <si>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</si>
  <si>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</si>
  <si>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</si>
  <si>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</si>
  <si>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</si>
  <si>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</si>
  <si>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</si>
  <si>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</si>
  <si>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</si>
  <si>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</si>
  <si>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</si>
  <si>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</si>
  <si>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</si>
  <si>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</si>
  <si>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</si>
  <si>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</si>
  <si>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</si>
  <si>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</si>
  <si>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</si>
  <si>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</si>
  <si>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</si>
  <si>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</si>
  <si>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</si>
  <si>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</si>
  <si>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</si>
  <si>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</si>
  <si>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</si>
  <si>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</si>
  <si>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</si>
  <si>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</si>
  <si>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</si>
  <si>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</si>
  <si>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</si>
  <si>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</si>
  <si>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</si>
  <si>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</si>
  <si>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</si>
  <si>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</si>
  <si>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</si>
  <si>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</si>
  <si>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</si>
  <si>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</si>
  <si>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</si>
  <si>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</si>
  <si>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</si>
  <si>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</si>
  <si>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</si>
  <si>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</si>
  <si>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</si>
  <si>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</si>
  <si>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</si>
  <si>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</si>
  <si>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</si>
  <si>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</si>
  <si>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</si>
  <si>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</si>
  <si>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</si>
  <si>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</si>
  <si>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</si>
  <si>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</si>
  <si>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</si>
  <si>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</si>
  <si>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</si>
  <si>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</si>
  <si>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</si>
  <si>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</si>
  <si>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</si>
  <si>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</si>
  <si>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</si>
  <si>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</si>
  <si>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</si>
  <si>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</si>
  <si>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</si>
  <si>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</si>
  <si>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</si>
  <si>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</si>
  <si>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</si>
  <si>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</si>
  <si>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</si>
  <si>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</si>
  <si>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</si>
  <si>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</si>
  <si>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</si>
  <si>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</si>
  <si>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</si>
  <si>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</si>
  <si>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</si>
  <si>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</si>
  <si>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</si>
  <si>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</si>
  <si>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</si>
  <si>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</si>
  <si>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</si>
  <si>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</si>
  <si>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</si>
  <si>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</si>
  <si>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</si>
  <si>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</si>
  <si>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</si>
  <si>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</si>
  <si>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</si>
  <si>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</si>
  <si>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</si>
  <si>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</si>
  <si>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</si>
  <si>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</si>
  <si>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</si>
  <si>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</si>
  <si>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</si>
  <si>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</si>
  <si>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</si>
  <si>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</si>
  <si>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</si>
  <si>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</si>
  <si>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</si>
  <si>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</si>
  <si>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</si>
  <si>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</si>
  <si>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</si>
  <si>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</si>
  <si>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</si>
  <si>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</si>
  <si>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</si>
  <si>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</si>
  <si>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</si>
  <si>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</si>
  <si>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</si>
  <si>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</si>
  <si>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</si>
  <si>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</si>
  <si>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</si>
  <si>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</si>
  <si>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</si>
  <si>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</si>
  <si>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</si>
  <si>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</si>
  <si>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</si>
  <si>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</si>
  <si>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</si>
  <si>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</si>
  <si>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</si>
  <si>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</si>
  <si>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</si>
  <si>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</si>
  <si>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</si>
  <si>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</si>
  <si>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</si>
  <si>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</si>
  <si>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</si>
  <si>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</si>
  <si>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</si>
  <si>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</si>
  <si>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</si>
  <si>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</si>
  <si>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</si>
  <si>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</si>
  <si>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</si>
  <si>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</si>
  <si>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</si>
  <si>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</si>
  <si>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</si>
  <si>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</si>
  <si>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</si>
  <si>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</si>
  <si>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</si>
  <si>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</si>
  <si>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</si>
  <si>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</si>
  <si>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</si>
  <si>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</si>
  <si>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</si>
  <si>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</si>
  <si>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</si>
  <si>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</si>
  <si>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</si>
  <si>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</si>
  <si>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</si>
  <si>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</si>
  <si>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</si>
  <si>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</si>
  <si>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</si>
  <si>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</si>
  <si>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</si>
  <si>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</si>
  <si>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</si>
  <si>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</si>
  <si>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</si>
  <si>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</si>
  <si>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</si>
  <si>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</si>
  <si>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</si>
  <si>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</si>
  <si>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</si>
  <si>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</si>
  <si>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</si>
  <si>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</si>
  <si>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</si>
  <si>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</si>
  <si>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</si>
  <si>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</si>
  <si>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</si>
  <si>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</si>
  <si>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</si>
  <si>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</si>
  <si>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</si>
  <si>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</si>
  <si>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</si>
  <si>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</si>
  <si>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</si>
  <si>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</si>
  <si>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</si>
  <si>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</si>
  <si>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</si>
  <si>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</si>
  <si>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</si>
  <si>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</si>
  <si>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</si>
  <si>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</si>
  <si>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</si>
  <si>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</si>
  <si>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</si>
  <si>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</si>
  <si>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</si>
  <si>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</si>
  <si>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</si>
  <si>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</si>
  <si>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</si>
  <si>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</si>
  <si>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</si>
  <si>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</si>
  <si>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</si>
  <si>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</si>
  <si>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</si>
  <si>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</si>
  <si>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</si>
  <si>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</si>
  <si>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</si>
  <si>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</si>
  <si>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</si>
  <si>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</si>
  <si>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</si>
  <si>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</si>
  <si>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</si>
  <si>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</si>
  <si>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</si>
  <si>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</si>
  <si>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</si>
  <si>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</si>
  <si>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</si>
  <si>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</si>
  <si>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</si>
  <si>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</si>
  <si>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</si>
  <si>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</si>
  <si>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</si>
  <si>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</si>
  <si>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</si>
  <si>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</si>
  <si>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</si>
  <si>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</si>
  <si>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</si>
  <si>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</si>
  <si>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</si>
  <si>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</si>
  <si>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</si>
  <si>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</si>
  <si>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</si>
  <si>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</si>
  <si>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</si>
  <si>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</si>
  <si>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</si>
  <si>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</si>
  <si>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</si>
  <si>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</si>
  <si>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</si>
  <si>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</si>
  <si>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</si>
  <si>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</si>
  <si>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</si>
  <si>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</si>
  <si>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</si>
  <si>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</si>
  <si>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</si>
  <si>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</si>
  <si>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</si>
  <si>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</si>
  <si>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</si>
  <si>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</si>
  <si>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</si>
  <si>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</si>
  <si>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</si>
  <si>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</si>
  <si>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</si>
  <si>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</si>
  <si>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</si>
  <si>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</si>
  <si>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</si>
  <si>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</si>
  <si>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</si>
  <si>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</si>
  <si>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</si>
  <si>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</si>
  <si>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</si>
  <si>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</si>
  <si>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</si>
  <si>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</si>
  <si>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</si>
  <si>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</si>
  <si>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</si>
  <si>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</si>
  <si>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</si>
  <si>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</si>
  <si>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</si>
  <si>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</si>
  <si>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</si>
  <si>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</si>
  <si>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</si>
  <si>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</si>
  <si>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</si>
  <si>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</si>
  <si>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</si>
  <si>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</si>
  <si>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</si>
  <si>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</si>
  <si>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</si>
  <si>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</si>
  <si>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</si>
  <si>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</si>
  <si>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</si>
  <si>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</si>
  <si>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</si>
  <si>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</si>
  <si>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</si>
  <si>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</si>
  <si>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</si>
  <si>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</si>
  <si>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</si>
  <si>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</si>
  <si>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</si>
  <si>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</si>
  <si>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</si>
  <si>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</si>
  <si>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</si>
  <si>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</si>
  <si>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</si>
  <si>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</si>
  <si>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</si>
  <si>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</si>
  <si>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</si>
  <si>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</si>
  <si>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</si>
  <si>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</si>
  <si>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</si>
  <si>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</si>
  <si>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</si>
  <si>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</si>
  <si>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</si>
  <si>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</si>
  <si>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</si>
  <si>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</si>
  <si>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</si>
  <si>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</si>
  <si>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</si>
  <si>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</si>
  <si>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</si>
  <si>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</si>
  <si>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</si>
  <si>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</si>
  <si>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</si>
  <si>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PCM-20251103-00000198</t>
  </si>
  <si>
    <t>40 mins</t>
  </si>
  <si>
    <t>NO PCM</t>
  </si>
  <si>
    <t>Access issue, haris not responding</t>
  </si>
  <si>
    <t>PCM-20251103-00000264</t>
  </si>
  <si>
    <t>BHR2241</t>
  </si>
  <si>
    <t>Gen under Nokia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</si>
  <si>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</si>
  <si>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</si>
  <si>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</si>
  <si>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</si>
  <si>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</si>
  <si>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</si>
  <si>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</si>
  <si>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</si>
  <si>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PCM-20251103-00000213</t>
  </si>
  <si>
    <t>EM team moved need 25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</si>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</sst>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tabSelected="1" workbookViewId="0">
      <selection activeCell="D4" sqref="D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301.25992662036879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0.13669745370134478</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45964.208352546295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45964.208352546295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45964.208352546295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45964.208352546295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45964.208352546295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45964.208352546295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45964.208352546295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45964.208352546295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45964.208352546295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45964.208352546295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45964.208352546295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45964.208352546295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45964.208352546295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45964.208352546295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45964.208352546295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45964.208352546295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45964.208352546295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45964.208352546295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45964.208352546295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45964.208352546295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45964.208352546295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45964.208352546295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45964.208352546295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45964.208352546295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45964.208352546295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45964.208352546295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45964.208352546295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45964.208352546295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45964.208352546295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45964.208352546295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45964.208352546295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45964.208352546295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45964.208352546295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45964.208352546295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45964.208352546295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45964.208352546295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45964.208352546295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45964.208352546295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45964.208352546295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45964.208352546295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45964.208352546295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45964.208352546295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45964.208352546295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45964.208352546295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45964.208352546295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45964.208352546295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45964.208352546295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45964.208352546295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45964.208352546295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45964.208352546295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45964.208352546295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45964.208352546295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45964.208352546295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45964.208352546295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45964.208352546295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45964.208352546295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45964.208352546295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45964.208352546295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45964.208352546295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45964.208352546295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45964.208352546295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45964.208352546295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45964.208352546295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45964.208352546295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45964.208352546295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45964.208352546295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45964.208352546295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45964.208352546295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45964.208352546295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45964.208352546295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45964.208352546295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45964.208352546295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45964.208352546295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45964.208352546295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45964.208352546295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45964.208352546295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45964.208352546295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45964.208352546295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45964.208352546295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45964.208352546295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45964.208352546295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45964.208352546295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45964.208352546295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45964.208352546295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45964.208352546295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45964.208352546295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45964.208352546295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45964.208352546295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45964.208352546295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45964.208352546295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45964.208352546295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45964.208352546295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45964.208352546295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45964.208352546295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45964.208352546295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45964.208352546295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45964.208352546295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45964.208352546295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45964.208352546295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45964.208352546295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45964.208352546295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45964.208352546295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45964.208352546295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45964.208352546295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45964.208352546295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45964.208352546295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45964.208352546295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45964.208352546295</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45964.208352546295</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989AD89A-4B9A-4373-9309-D88F5BE375AB}"/>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139.20851458333345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5.4662692129641073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45964.208352546295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45964.208352546295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45964.208352546295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45964.208352546295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45964.208352546295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45964.208352546295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45964.208352546295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45964.208352546295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45964.208352546295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45964.208352546295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45964.208352546295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45964.208352546295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45964.208352546295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45964.208352546295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45964.208352546295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45964.208352546295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45964.208352546295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45964.208352546295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45964.208352546295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45964.208352546295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45964.208352546295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45964.208352546295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45964.208352546295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45964.208352546295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45964.208352546295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45964.208352546295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45964.208352546295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45964.208352546295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45964.208352546295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45964.208352546295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45964.208352546295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45964.208352546295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45964.208352546295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45964.208352546295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45964.208352546295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45964.208352546295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45964.208352546295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45964.208352546295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45964.208352546295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45964.208352546295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45964.208352546295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45964.208352546295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45964.208352546295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45964.208352546295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45964.208352546295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45964.208352546295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45964.208352546295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45964.208352546295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45964.208352546295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45964.208352546295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45964.208352546295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45964.208352546295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45964.208352546295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45964.208352546295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45964.208352546295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45964.208352546295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45964.208352546295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45964.208352546295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45964.208352546295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45964.208352546295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45964.208352546295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45964.208352546295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45964.208352546295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45964.208352546295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45964.208352546295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45964.208352546295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45964.208352546295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45964.208352546295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45964.208352546295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45964.208352546295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45964.208352546295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45964.208352546295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45964.208352546295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45964.208352546295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45964.208352546295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45964.208352546295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45964.208352546295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45964.208352546295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45964.208352546295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45964.208352546295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45964.208352546295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45964.208352546295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45964.208352546295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45964.208352546295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45964.208352546295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45964.208352546295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45964.208352546295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45964.208352546295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45964.208352546295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45964.208352546295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45964.208352546295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45964.208352546295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45964.208352546295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45964.208352546295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45964.208352546295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45964.208352546295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45964.208352546295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45964.208352546295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45964.208352546295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45964.208352546295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45964.208352546295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45964.208352546295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45964.208352546295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45964.208352546295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45964.208352546295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45964.208352546295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45964.208352546295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45964.208352546295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45964.208352546295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45964.208352546295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45964.208352546295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45964.208352546295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45964.208352546295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45964.208352546295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45964.208352546295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45964.208352546295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45964.208352546295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45964.208352546295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45964.208352546295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45964.208352546295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45964.208352546295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45964.208352546295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45964.208352546295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45964.208352546295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45964.208352546295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45964.208352546295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45964.208352546295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45964.208352546295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45964.208352546295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45964.208352546295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45964.208352546295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45964.208352546295</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45964.208352546295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45964.208352546295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45964.208352546295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45964.208352546295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45964.208352546295</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45964.208352546295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45964.208352546295</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45964.208352546295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45964.208352546295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45964.208352546295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45964.208352546295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45964.208352546295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45964.208352546295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45964.208352546295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45964.208352546295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45964.208352546295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45964.208352546295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45964.208352546295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45964.208352546295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45964.208352546295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45964.208352546295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45964.208352546295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45964.208352546295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45964.208352546295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45964.208352546295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45964.208352546295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45964.208352546295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45964.208352546295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45964.208352546295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45964.208352546295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45964.208352546295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45964.208352546295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45964.208352546295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45964.208352546295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45964.208352546295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45964.208352546295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45964.208352546295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45964.208352546295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45964.208352546295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45964.208352546295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45964.208352546295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45964.208352546295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45964.208352546295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45964.208352546295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45964.208352546295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45964.208352546295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45964.208352546295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45964.208352546295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45964.208352546295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45964.208352546295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45964.208352546295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45964.208352546295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45964.208352546295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45964.208352546295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45964.208352546295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45964.208352546295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45964.208352546295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45964.208352546295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45964.208352546295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45964.208352546295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45964.208352546295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45964.208352546295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45964.208352546295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45964.208352546295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45964.208352546295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45964.208352546295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45964.208352546295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45964.208352546295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45964.208352546295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45964.208352546295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45964.208352546295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45964.208352546295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45964.208352546295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45964.208352546295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45964.208352546295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45964.208352546295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45964.208352546295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45964.208352546295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45964.208352546295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45964.208352546295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45964.208352546295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45964.208352546295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45964.208352546295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45964.208352546295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45964.208352546295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45964.208352546295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45964.208352546295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45964.208352546295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45964.208352546295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45964.208352546295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45964.208352546295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45964.208352546295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45964.208352546295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45964.208352546295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45964.208352546295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45964.208352546295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45964.208352546295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45964.208352546295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45964.208352546295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45964.208352546295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45964.208352546295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45964.208352546295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45964.208352546295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45964.208352546295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45964.208352546295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45964.208352546295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45964.208352546295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45964.208352546295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45964.208352546295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45964.208352546295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45964.208352546295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45964.208352546295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45964.208352546295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45964.208352546295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45964.208352546295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45964.208352546295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45964.208352546295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45964.208352546295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45964.208352546295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45964.208352546295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45964.208352546295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45964.208352546295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45964.208352546295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45964.208352546295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45964.208352546295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45964.208352546295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45964.208352546295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45964.208352546295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45964.208352546295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45964.208352546295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45964.208352546295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45964.208352546295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45964.208352546295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45964.208352546295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45964.208352546295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45964.208352546295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45964.208352546295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45964.208352546295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45964.208352546295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45964.208352546295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45964.208352546295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45964.208352546295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45964.208352546295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45964.208352546295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45964.208352546295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45964.208352546295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45964.208352546295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45964.208352546295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45964.208352546295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45964.208352546295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45964.208352546295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45964.208352546295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45964.208352546295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45964.208352546295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45964.208352546295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45964.208352546295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45964.208352546295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45964.208352546295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45964.208352546295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45964.208352546295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45964.208352546295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45964.208352546295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45964.208352546295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45964.208352546295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45964.208352546295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45964.208352546295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45964.208352546295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45964.208352546295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45964.208352546295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45964.208352546295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45964.208352546295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45964.208352546295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45964.208352546295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45964.208352546295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45964.208352546295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45964.208352546295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45964.208352546295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45964.208352546295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45964.208352546295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45964.208352546295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45964.208352546295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45964.208352546295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45964.208352546295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45964.208352546295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45964.208352546295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45964.208352546295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45964.208352546295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45964.208352546295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45964.208352546295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45964.208352546295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45964.208352546295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45964.208352546295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45964.208352546295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45964.208352546295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45964.208352546295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45964.208352546295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45964.208352546295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45964.208352546295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45964.208352546295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45964.208352546295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45964.208352546295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45964.208352546295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45964.208352546295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45964.208352546295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45964.208352546295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45964.208352546295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45964.208352546295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45964.208352546295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45964.208352546295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45964.208352546295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45964.208352546295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45964.208352546295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45964.208352546295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45964.208352546295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45964.208352546295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45964.208352546295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45964.208352546295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45964.208352546295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45964.208352546295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45964.208352546295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45964.208352546295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45964.208352546295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45964.208352546295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45964.208352546295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45964.208352546295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45964.208352546295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45964.208352546295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45964.208352546295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45964.208352546295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45964.208352546295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45964.208352546295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45964.208352546295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45964.208352546295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45964.208352546295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45964.208352546295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45964.208352546295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45964.208352546295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45964.208352546295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45964.208352546295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45964.208352546295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45964.208352546295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45964.208352546295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45964.208352546295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45964.208352546295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45964.208352546295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45964.208352546295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45964.208352546295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45964.208352546295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45964.208352546295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45964.208352546295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45964.208352546295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45964.208352546295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45964.208352546295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45964.208352546295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45964.208352546295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45964.208352546295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45964.208352546295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45964.208352546295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45964.208352546295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45964.208352546295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45964.208352546295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45964.208352546295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45964.208352546295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45964.208352546295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45964.208352546295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45964.208352546295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45964.208352546295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45964.208352546295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45964.208352546295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45964.208352546295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45964.208352546295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45964.208352546295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45964.208352546295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45964.208352546295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45964.208352546295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45964.208352546295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45964.208352546295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45964.208352546295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45964.208352546295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45964.208352546295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45964.208352546295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45964.208352546295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45964.208352546295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45964.208352546295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45964.208352546295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45964.208352546295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45964.208352546295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45964.208352546295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45964.208352546295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45964.208352546295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45964.208352546295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45964.208352546295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45964.208352546295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45964.208352546295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45964.208352546295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45964.208352546295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45964.208352546295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45964.208352546295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45964.208352546295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45964.208352546295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45964.208352546295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45964.208352546295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45964.208352546295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45964.208352546295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45964.208352546295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45964.208352546295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45964.208352546295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45964.208352546295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45964.208352546295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45964.208352546295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45964.208352546295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45964.208352546295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45964.208352546295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45964.208352546295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45964.208352546295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45964.208352546295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45964.208352546295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45964.208352546295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45964.208352546295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45964.208352546295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45964.208352546295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45964.208352546295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45964.208352546295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45964.208352546295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45964.208352546295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45964.208352546295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45964.208352546295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45964.208352546295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45964.208352546295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45964.208352546295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45964.208352546295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45964.208352546295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45964.208352546295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45964.208352546295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45964.208352546295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45964.208352546295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45964.208352546295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45964.208352546295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45964.208352546295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45964.208352546295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45964.208352546295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45964.208352546295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45964.208352546295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45964.208352546295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45964.208352546295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45964.208352546295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45964.208352546295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45964.208352546295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45964.208352546295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45964.208352546295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45964.208352546295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45964.208352546295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45964.208352546295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45964.208352546295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45964.208352546295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45964.208352546295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45964.208352546295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45964.208352546295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45964.208352546295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45964.208352546295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45964.208352546295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45964.208352546295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45964.208352546295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45964.208352546295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45964.208352546295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45964.208352546295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45964.208352546295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45964.208352546295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45964.208352546295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45964.208352546295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45964.208352546295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45964.208352546295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45964.208352546295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45964.208352546295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45964.208352546295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45964.208352546295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45964.208352546295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45964.208352546295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45964.208352546295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45964.208352546295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45964.208352546295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45964.208352546295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45964.208352546295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45964.208352546295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45964.208352546295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45964.208352546295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45964.208352546295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45964.208352546295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45964.208352546295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45964.208352546295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45964.208352546295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45964.208352546295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45964.208352546295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45964.208352546295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45964.208352546295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45964.208352546295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45964.208352546295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45964.208352546295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45964.208352546295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45964.208352546295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45964.208352546295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45964.208352546295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45964.208352546295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45964.208352546295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45964.208352546295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45964.208352546295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45964.208352546295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45964.208352546295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45964.208352546295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45964.208352546295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45964.208352546295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45964.208352546295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45964.208352546295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45964.208352546295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45964.208352546295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45964.208352546295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45964.208352546295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45964.208352546295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45964.208352546295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45964.208352546295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45964.208352546295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45964.208352546295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45964.208352546295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45964.208352546295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45964.208352546295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45964.208352546295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45964.208352546295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45964.208352546295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45964.208352546295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45964.208352546295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45964.208352546295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45964.208352546295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45964.208352546295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45964.208352546295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45964.208352546295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45964.208352546295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45964.208352546295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45964.208352546295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45964.208352546295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45964.208352546295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45964.208352546295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45964.208352546295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45964.208352546295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45964.208352546295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45964.208352546295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45964.208352546295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45964.208352546295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45964.208352546295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45964.208352546295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45964.208352546295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45964.208352546295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45964.208352546295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45964.208352546295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45964.208352546295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45964.208352546295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45964.208352546295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45964.208352546295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45964.208352546295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45964.208352546295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45964.208352546295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45964.208352546295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45964.208352546295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45964.208352546295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45964.208352546295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45964.208352546295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45964.208352546295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45964.208352546295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45964.208352546295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45964.208352546295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45964.208352546295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45964.208352546295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45964.208352546295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45964.208352546295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45964.208352546295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45964.208352546295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45964.208352546295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45964.208352546295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45964.208352546295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45964.208352546295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45964.208352546295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45964.208352546295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45964.208352546295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45964.208352546295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45964.208352546295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45964.208352546295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45964.208352546295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45964.208352546295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45964.208352546295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45964.208352546295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45964.208352546295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45964.208352546295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45964.208352546295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45964.208352546295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45964.208352546295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45964.208352546295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45964.208352546295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45964.208352546295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45964.208352546295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45964.208352546295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45964.208352546295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45964.208352546295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45964.208352546295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45964.208352546295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45964.208352546295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45964.208352546295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45964.208352546295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45964.208352546295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45964.208352546295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45964.208352546295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45964.208352546295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45964.208352546295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45964.208352546295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45964.208352546295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45964.208352546295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45964.208352546295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45964.208352546295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45964.208352546295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45964.208352546295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45964.208352546295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45964.208352546295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45964.208352546295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45964.208352546295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45964.208352546295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45964.208352546295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45964.208352546295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45964.208352546295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45964.208352546295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45964.208352546295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45964.208352546295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45964.208352546295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45964.208352546295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45964.208352546295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45964.208352546295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45964.208352546295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45964.208352546295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45964.208352546295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45964.208352546295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45964.208352546295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45964.208352546295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45964.208352546295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45964.208352546295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45964.208352546295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45964.208352546295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45964.208352546295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45964.208352546295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45964.208352546295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45964.208352546295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45964.208352546295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45964.208352546295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45964.208352546295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45964.208352546295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45964.208352546295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45964.208352546295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45964.208352546295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45964.208352546295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45964.208352546295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45964.208352546295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45964.208352546295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45964.208352546295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45964.208352546295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45964.208352546295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45964.208352546295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45964.208352546295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45964.208352546295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45964.208352546295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45964.208352546295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45964.208352546295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45964.208352546295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45964.208352546295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45964.208352546295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45964.208352546295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45964.208352546295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45964.208352546295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45964.208352546295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45964.208352546295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45964.208352546295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45964.208352546295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45964.208352546295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45964.208352546295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45964.208352546295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45964.208352546295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45964.208352546295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45964.208352546295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45964.208352546295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45964.208352546295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45964.208352546295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45964.208352546295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45964.208352546295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45964.208352546295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45964.208352546295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45964.208352546295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45964.208352546295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45964.208352546295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45964.208352546295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45964.208352546295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45964.208352546295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45964.208352546295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45964.208352546295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45964.208352546295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45964.208352546295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45964.208352546295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45964.208352546295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45964.208352546295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45964.208352546295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45964.208352546295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45964.208352546295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45964.208352546295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45964.208352546295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45964.208352546295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45964.208352546295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45964.208352546295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45964.208352546295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45964.208352546295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45964.208352546295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45964.208352546295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45964.208352546295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45964.208352546295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45964.208352546295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45964.208352546295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45964.208352546295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45964.208352546295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45964.208352546295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45964.208352546295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45964.208352546295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45964.208352546295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45964.208352546295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45964.208352546295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45964.208352546295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45964.208352546295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45964.208352546295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45964.208352546295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45964.208352546295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45964.208352546295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45964.208352546295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45964.208352546295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45964.208352546295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45964.208352546295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45964.208352546295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45964.208352546295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45964.208352546295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45964.208352546295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45964.208352546295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45964.208352546295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45964.208352546295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45964.208352546295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45964.208352546295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45964.208352546295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45964.208352546295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45964.208352546295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45964.208352546295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45964.208352546295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45964.208352546295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45964.208352546295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45964.208352546295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45964.208352546295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45964.208352546295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45964.208352546295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45964.208352546295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45964.208352546295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45964.208352546295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45964.208352546295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45964.208352546295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45964.208352546295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45964.208352546295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45964.208352546295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45964.208352546295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45964.208352546295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45964.208352546295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45964.208352546295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45964.208352546295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45964.208352546295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45964.208352546295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45964.208352546295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45964.208352546295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45964.208352546295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45964.208352546295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45964.208352546295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45964.208352546295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45964.208352546295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45964.208352546295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45964.208352546295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45964.208352546295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45964.208352546295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45964.208352546295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45964.208352546295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45964.208352546295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45964.208352546295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45964.208352546295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45964.208352546295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45964.208352546295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45964.208352546295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45964.208352546295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45964.208352546295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45964.208352546295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45964.208352546295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45964.208352546295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45964.208352546295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45964.208352546295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45964.208352546295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45964.208352546295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45964.208352546295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45964.208352546295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45964.208352546295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45964.208352546295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45964.208352546295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45964.208352546295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45964.208352546295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45964.208352546295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45964.208352546295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45964.208352546295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45964.208352546295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45964.208352546295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45964.208352546295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45964.208352546295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45964.208352546295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45964.208352546295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45964.208352546295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45964.208352546295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45964.208352546295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45964.208352546295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45964.208352546295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45964.208352546295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45964.208352546295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45964.208352546295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45964.208352546295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45964.208352546295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45964.208352546295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45964.208352546295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45964.208352546295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45964.208352546295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45964.208352546295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45964.208352546295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45964.208352546295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45964.208352546295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45964.208352546295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45964.208352546295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45964.208352546295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45964.208352546295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45964.208352546295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45964.208352546295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45964.208352546295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45964.208352546295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45964.208352546295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45964.208352546295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45964.208352546295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45964.208352546295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45964.208352546295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45964.208352546295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45964.208352546295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45964.208352546295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45964.208352546295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45964.208352546295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45964.208352546295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45964.208352546295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45964.208352546295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45964.208352546295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45964.208352546295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45964.208352546295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45964.208352546295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45964.208352546295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45964.208352546295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45964.208352546295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45964.208352546295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45964.208352546295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45964.208352546295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45964.208352546295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45964.208352546295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45964.208352546295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45964.208352546295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45964.208352546295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45964.208352546295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45964.208352546295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45964.208352546295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45964.208352546295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45964.208352546295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45964.208352546295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45964.208352546295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45964.208352546295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45964.208352546295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45964.208352546295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45964.208352546295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45964.208352546295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45964.208352546295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45964.208352546295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45964.208352546295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45964.208352546295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45964.208352546295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45964.208352546295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45964.208352546295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45964.208352546295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45964.208352546295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45964.208352546295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45964.208352546295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45964.208352546295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45964.208352546295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45964.208352546295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45964.208352546295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45964.208352546295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45964.208352546295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45964.208352546295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45964.208352546295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45964.208352546295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45964.208352546295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45964.208352546295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45964.208352546295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45964.208352546295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45964.208352546295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45964.208352546295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45964.208352546295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45964.208352546295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45964.208352546295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45964.208352546295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45964.208352546295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45964.208352546295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45964.208352546295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45964.208352546295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45964.208352546295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45964.208352546295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45964.208352546295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45964.208352546295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45964.208352546295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45964.208352546295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45964.208352546295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45964.208352546295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45964.208352546295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45964.208352546295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45964.208352546295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45964.208352546295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45964.208352546295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45964.208352546295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45964.208352546295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45964.208352546295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45964.208352546295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45964.208352546295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45964.208352546295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45964.208352546295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45964.208352546295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45964.208352546295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45964.208352546295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45964.208352546295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45964.208352546295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45964.208352546295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45964.208352546295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45964.208352546295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45964.208352546295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45964.208352546295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45964.208352546295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45964.208352546295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45964.208352546295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45964.208352546295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45964.208352546295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45964.208352546295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45964.208352546295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45964.208352546295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45964.208352546295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45964.208352546295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45964.208352546295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45964.208352546295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45964.208352546295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45964.208352546295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45964.208352546295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45964.208352546295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45964.208352546295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45964.208352546295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45964.208352546295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45964.208352546295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45964.208352546295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45964.208352546295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45964.208352546295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45964.208352546295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45964.208352546295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45964.208352546295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45964.208352546295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45964.208352546295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45964.208352546295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45964.208352546295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45964.208352546295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45964.208352546295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45964.208352546295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45964.208352546295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45964.208352546295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45964.208352546295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45964.208352546295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45964.208352546295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45964.208352546295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45964.208352546295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45964.208352546295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45964.208352546295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45964.208352546295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45964.208352546295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45964.208352546295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45964.208352546295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45964.208352546295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45964.208352546295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45964.208352546295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45964.208352546295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45964.208352546295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45964.208352546295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45964.208352546295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45964.208352546295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45964.208352546295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45964.208352546295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45964.208352546295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45964.208352546295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45964.208352546295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45964.208352546295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45964.208352546295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45964.208352546295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45964.208352546295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45964.208352546295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45964.208352546295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45964.208352546295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45964.208352546295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45964.208352546295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45964.208352546295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45964.208352546295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45964.208352546295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45964.208352546295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45964.208352546295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45964.208352546295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45964.208352546295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45964.208352546295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45964.208352546295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45964.208352546295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45964.208352546295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45964.208352546295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45964.208352546295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45964.208352546295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45964.208352546295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45964.208352546295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45964.208352546295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45964.208352546295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45964.208352546295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45964.208352546295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45964.208352546295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45964.208352546295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45964.208352546295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45964.208352546295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45964.208352546295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45964.208352546295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45964.208352546295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45964.208352546295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45964.208352546295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45964.208352546295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45964.208352546295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45964.208352546295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45964.208352546295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45964.208352546295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45964.208352546295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45964.208352546295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45964.208352546295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45964.208352546295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45964.208352546295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45964.208352546295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45964.208352546295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45964.208352546295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45964.208352546295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45964.208352546295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45964.208352546295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45964.208352546295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45964.208352546295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45964.208352546295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45964.208352546295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45964.208352546295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45964.208352546295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45964.208352546295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45964.208352546295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45964.208352546295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45964.208352546295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45964.208352546295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45964.208352546295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45964.208352546295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45964.208352546295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45964.208352546295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45964.208352546295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45964.208352546295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45964.208352546295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45964.208352546295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45964.208352546295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45964.208352546295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45964.208352546295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45964.208352546295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45964.208352546295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45964.208352546295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45964.208352546295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45964.208352546295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45964.208352546295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45964.208352546295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45964.208352546295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45964.208352546295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45964.208352546295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45964.208352546295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45964.208352546295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45964.208352546295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45964.208352546295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45964.208352546295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45964.208352546295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45964.208352546295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45964.208352546295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45964.208352546295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45964.208352546295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45964.208352546295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45964.208352546295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45964.208352546295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45964.208352546295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45964.208352546295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45964.208352546295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45964.208352546295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45964.208352546295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45964.208352546295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45964.208352546295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45964.208352546295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45964.208352546295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45964.208352546295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45964.208352546295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45964.208352546295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45964.208352546295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45964.208352546295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45964.208352546295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45964.208352546295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45964.208352546295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45964.208352546295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45964.208352546295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45964.208352546295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45964.208352546295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45964.208352546295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45964.208352546295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45964.208352546295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45964.208352546295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45964.208352546295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45964.208352546295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45964.208352546295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45964.208352546295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45964.208352546295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45964.208352546295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45964.208352546295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45964.208352546295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45964.208352546295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45964.208352546295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45964.208352546295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45964.208352546295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45964.208352546295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45964.208352546295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45964.208352546295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45964.208352546295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45964.208352546295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45964.208352546295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45964.208352546295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45964.208352546295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45964.208352546295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45964.208352546295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45964.208352546295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45964.208352546295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45964.208352546295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45964.208352546295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45964.208352546295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45964.208352546295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45964.208352546295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45964.208352546295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45964.208352546295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45964.208352546295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45964.208352546295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45964.208352546295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45964.208352546295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45964.208352546295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45964.208352546295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45964.208352546295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45964.208352546295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45964.208352546295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45964.208352546295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45964.208352546295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45964.208352546295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45964.208352546295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45964.208352546295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45964.208352546295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45964.208352546295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45964.208352546295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45964.208352546295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45964.208352546295</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F9" sqref="F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260.72763495369873</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0.33474143518105848</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0.16668587963067694</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5</v>
      </c>
      <c r="D5" s="120" t="s">
        <v>36648</v>
      </c>
      <c r="E5" s="97" t="s">
        <v>39021</v>
      </c>
      <c r="F5" s="122">
        <v>45964.17083333333</v>
      </c>
      <c r="G5" s="123">
        <f ca="1">IFERROR(NOW()-F5,"")</f>
        <v>3.7519212964980397E-2</v>
      </c>
      <c r="H5" s="122">
        <v>45964.14329861111</v>
      </c>
      <c r="I5" s="118" t="str">
        <f>IFERROR(VLOOKUP(D5,DB!A:F,6,0),"")</f>
        <v>Generator-SG</v>
      </c>
      <c r="J5" s="118" t="str">
        <f>IFERROR(VLOOKUP(D5,DB!A:G,7,0),"")</f>
        <v>In progress</v>
      </c>
      <c r="K5" s="124" t="s">
        <v>39115</v>
      </c>
      <c r="L5" s="120" t="str">
        <f>IFERROR(VLOOKUP(D5,DB!A:I,9,0),"")</f>
        <v>Latis</v>
      </c>
    </row>
    <row r="6" spans="1:16" ht="15" customHeight="1">
      <c r="A6" s="118" t="s">
        <v>39116</v>
      </c>
      <c r="B6" s="118" t="str">
        <f>IFERROR(VLOOKUP(D6,DB!A:K,11,0),"")</f>
        <v>R4</v>
      </c>
      <c r="C6" s="119">
        <v>2</v>
      </c>
      <c r="D6" s="120" t="s">
        <v>28058</v>
      </c>
      <c r="E6" s="97" t="s">
        <v>39021</v>
      </c>
      <c r="F6" s="122"/>
      <c r="G6" s="123">
        <f ca="1">IFERROR(NOW()-F6,"")</f>
        <v>45964.208352546295</v>
      </c>
      <c r="H6" s="122">
        <v>45964.150972222225</v>
      </c>
      <c r="I6" s="118" t="str">
        <f>IFERROR(VLOOKUP(D6,DB!A:F,6,0),"")</f>
        <v>Generator-SG</v>
      </c>
      <c r="J6" s="118" t="str">
        <f>IFERROR(VLOOKUP(D6,DB!A:G,7,0),"")</f>
        <v>Good</v>
      </c>
      <c r="K6" s="124" t="s">
        <v>39117</v>
      </c>
      <c r="L6" s="120" t="str">
        <f>IFERROR(VLOOKUP(D6,DB!A:I,9,0),"")</f>
        <v>Latis</v>
      </c>
    </row>
    <row r="7" spans="1:16" ht="15" customHeight="1">
      <c r="A7" s="118" t="s">
        <v>39118</v>
      </c>
      <c r="B7" s="118" t="s">
        <v>5393</v>
      </c>
      <c r="C7" s="119"/>
      <c r="D7" s="120" t="s">
        <v>39119</v>
      </c>
      <c r="E7" s="97" t="s">
        <v>39021</v>
      </c>
      <c r="F7" s="122">
        <v>45964.205555555556</v>
      </c>
      <c r="G7" s="123">
        <f ca="1">IFERROR(NOW()-F7,"")</f>
        <v>2.7969907387159765E-3</v>
      </c>
      <c r="H7" s="122">
        <v>45964.160277777781</v>
      </c>
      <c r="I7" s="118" t="s">
        <v>24</v>
      </c>
      <c r="J7" s="118" t="s">
        <v>24</v>
      </c>
      <c r="K7" s="124" t="s">
        <v>39120</v>
      </c>
      <c r="L7" s="120" t="str">
        <f>IFERROR(VLOOKUP(D7,DB!A:I,9,0),"")</f>
        <v/>
      </c>
    </row>
    <row r="8" spans="1:16" ht="15" customHeight="1">
      <c r="A8" s="118"/>
      <c r="B8" s="118" t="str">
        <f>IFERROR(VLOOKUP(D8,DB!A:K,11,0),"")</f>
        <v/>
      </c>
      <c r="C8" s="119"/>
      <c r="D8" s="120"/>
      <c r="E8" s="97"/>
      <c r="F8" s="122"/>
      <c r="G8" s="123">
        <f ca="1">IFERROR(NOW()-F8,"")</f>
        <v>45964.208352546295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45964.208352546295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45964.208352546295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45964.208352546295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45964.208352546295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45964.208352546295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45964.208352546295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45964.208352546295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45964.208352546295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45964.208352546295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45964.208352546295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45964.208352546295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45964.208352546295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45964.208352546295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45964.208352546295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45964.208352546295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45964.208352546295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45964.208352546295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45964.208352546295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45964.208352546295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45964.208352546295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45964.208352546295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45964.208352546295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45964.208352546295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45964.208352546295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45964.208352546295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45964.208352546295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45964.208352546295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45964.208352546295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45964.208352546295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45964.208352546295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45964.208352546295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45964.208352546295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45964.208352546295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45964.208352546295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45964.208352546295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45964.208352546295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45964.208352546295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45964.208352546295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45964.208352546295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45964.208352546295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45964.208352546295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45964.208352546295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45964.208352546295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45964.208352546295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45964.208352546295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45964.208352546295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45964.208352546295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45964.208352546295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45964.208352546295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45964.208352546295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45964.208352546295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45964.208352546295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45964.208352546295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45964.208352546295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45964.208352546295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45964.208352546295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45964.208352546295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45964.208352546295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45964.208352546295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45964.208352546295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45964.208352546295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45964.208352546295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45964.208352546295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45964.208352546295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45964.208352546295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45964.208352546295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45964.208352546295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45964.208352546295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45964.208352546295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45964.208352546295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45964.208352546295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45964.208352546295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45964.208352546295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45964.208352546295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45964.208352546295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45964.208352546295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45964.208352546295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45964.208352546295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45964.208352546295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45964.208352546295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45964.208352546295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45964.208352546295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45964.208352546295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45964.208352546295</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45964.208352546295</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72.376292361106607</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38.019475231478282</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15.547241435182514</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1</v>
      </c>
      <c r="D5" s="151" t="s">
        <v>33920</v>
      </c>
      <c r="E5" s="151" t="s">
        <v>39021</v>
      </c>
      <c r="F5" s="152">
        <v>45964.131828703707</v>
      </c>
      <c r="G5" s="153">
        <f ca="1">IFERROR(NOW()-F5,"")</f>
        <v>7.6523842588358093E-2</v>
      </c>
      <c r="H5" s="152">
        <v>45964.125925925924</v>
      </c>
      <c r="I5" s="151" t="str">
        <f>IFERROR(VLOOKUP(D5,DB!A:F,6,0),"")</f>
        <v>Generator-SG</v>
      </c>
      <c r="J5" s="151" t="str">
        <f>IFERROR(VLOOKUP(D5,DB!A:G,7,0),"")</f>
        <v>Vandalized</v>
      </c>
      <c r="K5" s="151" t="s">
        <v>39128</v>
      </c>
      <c r="L5" s="151" t="str">
        <f>IFERROR(VLOOKUP(D5,DB!A:I,9,0),"")</f>
        <v>Latis</v>
      </c>
    </row>
    <row r="6" spans="1:13" ht="15">
      <c r="A6" s="151" t="s">
        <v>39129</v>
      </c>
      <c r="B6" s="151" t="str">
        <f>IFERROR(VLOOKUP(D6,DB!A:K,11,0),"")</f>
        <v>R5</v>
      </c>
      <c r="C6" s="151">
        <v>9</v>
      </c>
      <c r="D6" s="151" t="s">
        <v>36407</v>
      </c>
      <c r="E6" s="151" t="s">
        <v>39102</v>
      </c>
      <c r="F6" s="152">
        <v>45964.181134259263</v>
      </c>
      <c r="G6" s="153">
        <f ca="1">IFERROR(NOW()-F6,"")</f>
        <v>2.7218287032155786E-2</v>
      </c>
      <c r="H6" s="152">
        <v>45964.17255787037</v>
      </c>
      <c r="I6" s="151" t="str">
        <f>IFERROR(VLOOKUP(D6,DB!A:F,6,0),"")</f>
        <v>SCECO</v>
      </c>
      <c r="J6" s="151" t="str">
        <f>IFERROR(VLOOKUP(D6,DB!A:G,7,0),"")</f>
        <v>Vandalized</v>
      </c>
      <c r="K6" s="151" t="s">
        <v>39130</v>
      </c>
      <c r="L6" s="151" t="str">
        <f>IFERROR(VLOOKUP(D6,DB!A:I,9,0),"")</f>
        <v>Latis</v>
      </c>
    </row>
    <row r="7" spans="1:13" ht="15.75">
      <c r="A7" s="151"/>
      <c r="B7" s="151" t="str">
        <f>IFERROR(VLOOKUP(D7,DB!A:K,11,0),"")</f>
        <v/>
      </c>
      <c r="C7" s="151"/>
      <c r="D7" s="175"/>
      <c r="E7" s="151"/>
      <c r="F7" s="152"/>
      <c r="G7" s="153">
        <f ca="1">IFERROR(NOW()-F7,"")</f>
        <v>45964.208352546295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45964.208352546295</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45964.208352546295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45964.208352546295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45964.208352546295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45964.208352546295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45964.208352546295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45964.208352546295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45964.208352546295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45964.208352546295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45964.208352546295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45964.208352546295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45964.208352546295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45964.208352546295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45964.208352546295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45964.208352546295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45964.208352546295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45964.208352546295</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45964.208352546295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45964.208352546295</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45964.208352546295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45964.208352546295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45964.208352546295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45964.208352546295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45964.208352546295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45964.208352546295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45964.208352546295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45964.208352546295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45964.208352546295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45964.208352546295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45964.208352546295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45964.208352546295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45964.208352546295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45964.208352546295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45964.208352546295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45964.208352546295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45964.208352546295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45964.208352546295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45964.208352546295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45964.208352546295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45964.208352546295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45964.208352546295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45964.208352546295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45964.208352546295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45964.208352546295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45964.208352546295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45964.208352546295</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45964.208352546295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45964.208352546295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45964.208352546295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45964.208352546295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45964.208352546295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45964.208352546295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45964.208352546295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45964.208352546295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45964.208352546295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45964.208352546295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45964.208352546295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45964.208352546295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45964.208352546295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45964.208352546295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45964.208352546295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45964.208352546295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45964.208352546295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45964.208352546295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45964.208352546295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45964.208352546295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45964.208352546295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45964.208352546295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45964.208352546295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45964.208352546295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45964.208352546295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45964.208352546295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45964.208352546295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45964.208352546295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45964.208352546295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45964.208352546295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45964.208352546295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45964.208352546295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45964.208352546295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45964.208352546295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45964.208352546295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45964.208352546295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45964.208352546295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45964.208352546295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45964.208352546295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45964.208352546295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45964.208352546295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45964.208352546295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45964.208352546295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45964.208352546295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45964.208352546295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45964.208352546295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45964.208352546295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45964.208352546295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45964.208352546295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45964.208352546295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45964.208352546295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45964.208352546295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45964.208352546295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45964.208352546295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45964.208352546295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45964.208352546295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45964.208352546295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45964.208352546295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45964.208352546295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45964.208352546295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45964.208352546295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45964.208352546295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45964.208352546295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45964.208352546295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45964.208352546295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45964.208352546295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45964.208352546295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45964.208352546295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45964.208352546295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45964.208352546295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45964.208352546295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45964.208352546295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45964.208352546295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45964.208352546295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45964.208352546295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45964.208352546295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45964.208352546295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45964.208352546295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45964.208352546295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45964.208352546295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45964.208352546295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45964.208352546295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45964.208352546295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45964.208352546295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45964.208352546295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45964.208352546295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45964.208352546295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45964.208352546295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45964.208352546295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45964.208352546295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45964.208352546295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45964.208352546295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45964.208352546295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45964.208352546295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45964.208352546295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45964.208352546295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45964.208352546295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45964.208352546295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45964.208352546295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45964.208352546295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45964.208352546295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45964.208352546295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45964.208352546295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45964.208352546295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45964.208352546295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45964.208352546295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45964.208352546295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45964.208352546295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45964.208352546295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45964.208352546295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45964.208352546295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45964.208352546295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45964.208352546295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45964.208352546295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45964.208352546295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45964.208352546295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45964.208352546295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45964.208352546295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45964.208352546295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45964.208352546295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45964.208352546295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45964.208352546295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45964.208352546295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45964.208352546295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45964.208352546295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45964.208352546295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45964.208352546295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45964.208352546295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45964.208352546295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45964.208352546295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45964.208352546295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45964.208352546295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45964.208352546295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45964.208352546295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45964.208352546295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45964.208352546295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45964.208352546295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45964.208352546295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45964.208352546295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45964.208352546295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45964.208352546295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45964.208352546295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45964.208352546295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45964.208352546295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45964.208352546295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45964.208352546295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45964.208352546295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45964.208352546295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45964.208352546295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45964.208352546295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45964.208352546295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45964.208352546295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45964.208352546295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45964.208352546295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45964.208352546295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45964.208352546295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45964.208352546295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45964.208352546295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45964.208352546295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45964.208352546295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45964.208352546295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45964.208352546295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45964.208352546295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45964.208352546295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45964.208352546295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45964.208352546295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45964.208352546295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45964.208352546295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45964.208352546295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45964.208352546295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45964.208352546295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45964.208352546295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45964.208352546295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45964.208352546295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45964.208352546295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45964.208352546295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45964.208352546295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45964.208352546295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45964.208352546295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45964.208352546295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45964.208352546295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45964.208352546295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45964.208352546295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45964.208352546295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45964.208352546295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45964.208352546295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45964.208352546295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45964.208352546295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45964.208352546295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45964.208352546295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45964.208352546295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45964.208352546295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45964.208352546295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45964.208352546295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45964.208352546295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45964.208352546295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45964.208352546295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45964.208352546295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45964.208352546295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45964.208352546295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45964.208352546295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45964.208352546295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45964.208352546295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45964.208352546295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45964.208352546295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45964.208352546295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45964.208352546295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45964.208352546295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45964.208352546295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45964.208352546295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45964.208352546295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45964.208352546295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45964.208352546295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45964.208352546295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45964.208352546295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45964.208352546295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45964.208352546295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45964.208352546295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45964.208352546295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45964.208352546295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45964.208352546295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45964.208352546295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45964.208352546295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45964.208352546295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45964.208352546295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45964.208352546295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45964.208352546295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45964.208352546295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45964.208352546295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45964.208352546295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45964.208352546295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45964.208352546295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45964.208352546295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45964.208352546295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45964.208352546295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45964.208352546295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45964.208352546295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45964.208352546295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45964.208352546295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45964.208352546295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45964.208352546295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45964.208352546295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45964.208352546295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45964.208352546295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45964.208352546295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45964.208352546295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45964.208352546295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45964.208352546295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45964.208352546295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45964.208352546295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45964.208352546295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45964.208352546295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45964.208352546295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45964.208352546295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45964.208352546295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45964.208352546295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45964.208352546295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45964.208352546295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45964.208352546295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45964.208352546295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45964.208352546295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45964.208352546295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45964.208352546295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45964.208352546295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45964.208352546295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45964.208352546295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45964.208352546295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45964.208352546295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45964.208352546295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45964.208352546295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45964.208352546295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45964.208352546295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45964.208352546295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45964.208352546295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45964.208352546295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45964.208352546295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45964.208352546295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45964.208352546295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45964.208352546295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45964.208352546295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45964.208352546295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45964.208352546295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45964.208352546295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45964.208352546295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45964.208352546295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45964.208352546295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45964.208352546295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45964.208352546295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45964.208352546295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45964.208352546295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45964.208352546295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45964.208352546295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45964.208352546295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45964.208352546295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45964.208352546295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45964.208352546295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45964.208352546295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45964.208352546295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45964.208352546295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45964.208352546295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45964.208352546295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45964.208352546295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45964.208352546295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45964.208352546295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45964.208352546295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45964.208352546295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45964.208352546295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45964.208352546295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45964.208352546295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45964.208352546295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45964.208352546295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45964.208352546295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45964.208352546295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45964.208352546295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45964.208352546295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45964.208352546295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45964.208352546295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45964.208352546295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45964.208352546295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45964.208352546295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45964.208352546295</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39131</v>
      </c>
      <c r="B2" s="169" t="str">
        <f>IFERROR(VLOOKUP(D2,DB!A:K,11,0),"")</f>
        <v>R6</v>
      </c>
      <c r="C2" s="170">
        <v>1</v>
      </c>
      <c r="D2" s="169" t="s">
        <v>30770</v>
      </c>
      <c r="E2" s="102" t="s">
        <v>39021</v>
      </c>
      <c r="F2" s="176">
        <v>45964.139004629629</v>
      </c>
      <c r="G2" s="115">
        <f t="shared" ref="G2:G18" ca="1" si="0">IFERROR(NOW()-F2,"-")</f>
        <v>6.9347916665719822E-2</v>
      </c>
      <c r="H2" s="171">
        <v>45964.083634259259</v>
      </c>
      <c r="I2" s="169" t="str">
        <f>IFERROR(VLOOKUP(D2,DB!A:F,6,0),"")</f>
        <v>SCECO</v>
      </c>
      <c r="J2" s="169" t="str">
        <f>IFERROR(VLOOKUP(D2,DB!A:G,7,0),"")</f>
        <v>Vandalized</v>
      </c>
      <c r="K2" s="172" t="s">
        <v>39132</v>
      </c>
      <c r="L2" s="173" t="str">
        <f>IFERROR(VLOOKUP(D2,DB!A:I,9,0),"")</f>
        <v>Latis</v>
      </c>
    </row>
    <row r="3" spans="1:16383" ht="31.5" customHeight="1">
      <c r="A3" s="168"/>
      <c r="B3" s="169" t="str">
        <f>IFERROR(VLOOKUP(C3,DB!A:K,11,0),"")</f>
        <v/>
      </c>
      <c r="C3" s="169"/>
      <c r="D3" s="169"/>
      <c r="E3" s="102"/>
      <c r="F3" s="171"/>
      <c r="G3" s="115">
        <f t="shared" ca="1" si="0"/>
        <v>45964.208352546295</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45964.208352546295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45964.208352546295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45964.208352546295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45964.208352546295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45964.208352546295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45964.208352546295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45964.208352546295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45964.208352546295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45964.208352546295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45964.208352546295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45964.208352546295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45964.208352546295</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45964.208352546295</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45964.208352546295</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45964.208352546295</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45964.208352546295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45964.208352546295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45964.208352546295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45964.208352546295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45964.208352546295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45964.208352546295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45964.208352546295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45964.208352546295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45964.208352546295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45964.208352546295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45964.208352546295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45964.208352546295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45964.208352546295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45964.208352546295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45964.208352546295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45964.208352546295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45964.208352546295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45964.208352546295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45964.208352546295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45964.208352546295</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2025-11-03T02:01:55Z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