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80" documentId="120_S{2AC9BD13-BADA-5192-A53E-5A8FF88502F6}" xr6:coauthVersionLast="47" xr6:coauthVersionMax="47" xr10:uidLastSave="{AFDFC7A5-E890-414D-98B3-B76CAA7285CF}"/>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28" i="9"/>
  <c r="B29" i="9"/>
  <c r="B30" i="9"/>
  <c r="B31" i="9"/>
  <c r="B32" i="9"/>
  <c r="B33" i="9"/>
  <c r="B34" i="9"/>
  <c r="B35" i="9"/>
  <c r="B36" i="9"/>
  <c r="B37" i="9"/>
  <c r="B38" i="9"/>
  <c r="B39" i="9"/>
  <c r="B40" i="9"/>
  <c r="B41" i="9"/>
  <c r="B42" i="9"/>
  <c r="B43" i="9"/>
  <c r="B44" i="9"/>
  <c r="B45" i="9"/>
  <c r="B46" i="9"/>
  <c r="B47" i="9"/>
  <c r="G28" i="9"/>
  <c r="G29" i="9"/>
  <c r="G30" i="9"/>
  <c r="G31" i="9"/>
  <c r="G32" i="9"/>
  <c r="G33" i="9"/>
  <c r="G34" i="9"/>
  <c r="G35" i="9"/>
  <c r="G36" i="9"/>
  <c r="G37" i="9"/>
  <c r="G38" i="9"/>
  <c r="G39" i="9"/>
  <c r="G40" i="9"/>
  <c r="G41" i="9"/>
  <c r="G42" i="9"/>
  <c r="G43" i="9"/>
  <c r="G44" i="9"/>
  <c r="G45" i="9"/>
  <c r="G46" i="9"/>
  <c r="G47" i="9"/>
  <c r="I28" i="9"/>
  <c r="I29" i="9"/>
  <c r="I30" i="9"/>
  <c r="I31" i="9"/>
  <c r="I32" i="9"/>
  <c r="I33" i="9"/>
  <c r="I34" i="9"/>
  <c r="I35" i="9"/>
  <c r="I36" i="9"/>
  <c r="I37" i="9"/>
  <c r="I38" i="9"/>
  <c r="I39" i="9"/>
  <c r="I40" i="9"/>
  <c r="I41" i="9"/>
  <c r="I42" i="9"/>
  <c r="I43" i="9"/>
  <c r="I44" i="9"/>
  <c r="I45" i="9"/>
  <c r="I46" i="9"/>
  <c r="I47" i="9"/>
  <c r="L28" i="9"/>
  <c r="L29" i="9"/>
  <c r="L30" i="9"/>
  <c r="L31" i="9"/>
  <c r="L32" i="9"/>
  <c r="L33" i="9"/>
  <c r="L34" i="9"/>
  <c r="L35" i="9"/>
  <c r="L36" i="9"/>
  <c r="L37" i="9"/>
  <c r="L38" i="9"/>
  <c r="L39" i="9"/>
  <c r="L40" i="9"/>
  <c r="L41" i="9"/>
  <c r="L42" i="9"/>
  <c r="L43" i="9"/>
  <c r="L44" i="9"/>
  <c r="L45" i="9"/>
  <c r="L46" i="9"/>
  <c r="L47" i="9"/>
  <c r="J28" i="9"/>
  <c r="J29" i="9"/>
  <c r="J30" i="9"/>
  <c r="J31" i="9"/>
  <c r="J32" i="9"/>
  <c r="J33" i="9"/>
  <c r="J34" i="9"/>
  <c r="J35" i="9"/>
  <c r="J36" i="9"/>
  <c r="J37" i="9"/>
  <c r="J38" i="9"/>
  <c r="J39" i="9"/>
  <c r="J40" i="9"/>
  <c r="J41" i="9"/>
  <c r="J42" i="9"/>
  <c r="J43" i="9"/>
  <c r="J44" i="9"/>
  <c r="J45" i="9"/>
  <c r="J46" i="9"/>
  <c r="J47" i="9"/>
  <c r="L2" i="9"/>
  <c r="L3" i="9"/>
  <c r="L4" i="9"/>
  <c r="L5" i="9"/>
  <c r="L6" i="9"/>
  <c r="L7" i="9"/>
  <c r="L8" i="9"/>
  <c r="L9" i="9"/>
  <c r="L10" i="9"/>
  <c r="L11" i="9"/>
  <c r="L12" i="9"/>
  <c r="L13" i="9"/>
  <c r="L14" i="9"/>
  <c r="L15" i="9"/>
  <c r="L16" i="9"/>
  <c r="L17" i="9"/>
  <c r="L18" i="9"/>
  <c r="L19" i="9"/>
  <c r="L20" i="9"/>
  <c r="L21" i="9"/>
  <c r="L22" i="9"/>
  <c r="L23" i="9"/>
  <c r="L24" i="9"/>
  <c r="L25" i="9"/>
  <c r="L26" i="9"/>
  <c r="L27" i="9"/>
  <c r="J2" i="9"/>
  <c r="J3" i="9"/>
  <c r="J4" i="9"/>
  <c r="J5" i="9"/>
  <c r="J6" i="9"/>
  <c r="J7" i="9"/>
  <c r="J8" i="9"/>
  <c r="J9" i="9"/>
  <c r="J10" i="9"/>
  <c r="J11" i="9"/>
  <c r="J12" i="9"/>
  <c r="J13" i="9"/>
  <c r="J14" i="9"/>
  <c r="J15" i="9"/>
  <c r="J16" i="9"/>
  <c r="J17" i="9"/>
  <c r="J18" i="9"/>
  <c r="J19" i="9"/>
  <c r="J20" i="9"/>
  <c r="J21" i="9"/>
  <c r="J22" i="9"/>
  <c r="J23" i="9"/>
  <c r="J24" i="9"/>
  <c r="J25" i="9"/>
  <c r="J26" i="9"/>
  <c r="J27" i="9"/>
  <c r="I2" i="9"/>
  <c r="I3" i="9"/>
  <c r="I4" i="9"/>
  <c r="I5" i="9"/>
  <c r="I6" i="9"/>
  <c r="I7" i="9"/>
  <c r="I8" i="9"/>
  <c r="I9" i="9"/>
  <c r="I10" i="9"/>
  <c r="I11" i="9"/>
  <c r="I12" i="9"/>
  <c r="I13" i="9"/>
  <c r="I14" i="9"/>
  <c r="I15" i="9"/>
  <c r="I16" i="9"/>
  <c r="I17" i="9"/>
  <c r="I18" i="9"/>
  <c r="I19" i="9"/>
  <c r="I20" i="9"/>
  <c r="I21" i="9"/>
  <c r="I22" i="9"/>
  <c r="I23" i="9"/>
  <c r="I24" i="9"/>
  <c r="I25" i="9"/>
  <c r="I26" i="9"/>
  <c r="I27"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B2" i="9"/>
  <c r="B3" i="9"/>
  <c r="B4" i="9"/>
  <c r="B5" i="9"/>
  <c r="B6" i="9"/>
  <c r="B7" i="9"/>
  <c r="G7" i="9"/>
  <c r="G6" i="9"/>
  <c r="G5" i="9"/>
  <c r="G4" i="9"/>
  <c r="G3" i="9"/>
  <c r="G2" i="9"/>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I15" i="4"/>
  <c r="J15" i="4"/>
  <c r="L15" i="4"/>
  <c r="B16" i="4"/>
  <c r="G16" i="4"/>
  <c r="I16" i="4"/>
  <c r="J16" i="4"/>
  <c r="L16" i="4"/>
  <c r="B17" i="4"/>
  <c r="G17" i="4"/>
  <c r="I17" i="4"/>
  <c r="J17" i="4"/>
  <c r="L17" i="4"/>
  <c r="B18" i="4"/>
  <c r="G18" i="4"/>
  <c r="I18" i="4"/>
  <c r="J18" i="4"/>
  <c r="L18"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<sst xmlns="http://schemas.openxmlformats.org/spreadsheetml/2006/main" count="180281" uniqueCount="39125">
  <si>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</si>
  <si>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</si>
  <si>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</si>
  <si>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</si>
  <si>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</si>
  <si>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</si>
  <si>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</si>
  <si>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</si>
  <si>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</si>
  <si>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</si>
  <si>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</si>
  <si>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</si>
  <si>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</si>
  <si>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</si>
  <si>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</si>
  <si>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</si>
  <si>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</si>
  <si>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</si>
  <si>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</si>
  <si>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</si>
  <si>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</si>
  <si>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</si>
  <si>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</si>
  <si>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</si>
  <si>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</si>
  <si>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</si>
  <si>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</si>
  <si>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</si>
  <si>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</si>
  <si>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</si>
  <si>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</si>
  <si>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</si>
  <si>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</si>
  <si>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</si>
  <si>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</si>
  <si>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</si>
  <si>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</si>
  <si>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</si>
  <si>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</si>
  <si>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</si>
  <si>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</si>
  <si>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</si>
  <si>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</si>
  <si>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</si>
  <si>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</si>
  <si>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</si>
  <si>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</si>
  <si>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</si>
  <si>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</si>
  <si>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</si>
  <si>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</si>
  <si>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</si>
  <si>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</si>
  <si>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</si>
  <si>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</si>
  <si>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</si>
  <si>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</si>
  <si>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</si>
  <si>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</si>
  <si>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</si>
  <si>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</si>
  <si>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</si>
  <si>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</si>
  <si>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</si>
  <si>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</si>
  <si>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</si>
  <si>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</si>
  <si>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</si>
  <si>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</si>
  <si>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</si>
  <si>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</si>
  <si>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</si>
  <si>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</si>
  <si>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</si>
  <si>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</si>
  <si>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</si>
  <si>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</si>
  <si>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</si>
  <si>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</si>
  <si>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</si>
  <si>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</si>
  <si>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</si>
  <si>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</si>
  <si>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</si>
  <si>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</si>
  <si>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</si>
  <si>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</si>
  <si>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</si>
  <si>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</si>
  <si>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</si>
  <si>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</si>
  <si>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</si>
  <si>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</si>
  <si>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</si>
  <si>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</si>
  <si>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</si>
  <si>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</si>
  <si>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</si>
  <si>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</si>
  <si>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</si>
  <si>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</si>
  <si>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</si>
  <si>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</si>
  <si>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</si>
  <si>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</si>
  <si>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</si>
  <si>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</si>
  <si>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</si>
  <si>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</si>
  <si>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</si>
  <si>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</si>
  <si>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</si>
  <si>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</si>
  <si>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</si>
  <si>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</si>
  <si>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</si>
  <si>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</si>
  <si>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</si>
  <si>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</si>
  <si>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</si>
  <si>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</si>
  <si>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</si>
  <si>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</si>
  <si>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</si>
  <si>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</si>
  <si>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</si>
  <si>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</si>
  <si>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</si>
  <si>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</si>
  <si>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</si>
  <si>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</si>
  <si>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</si>
  <si>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</si>
  <si>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</si>
  <si>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</si>
  <si>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</si>
  <si>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</si>
  <si>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</si>
  <si>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</si>
  <si>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</si>
  <si>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</si>
  <si>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</si>
  <si>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</si>
  <si>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</si>
  <si>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</si>
  <si>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</si>
  <si>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</si>
  <si>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</si>
  <si>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</si>
  <si>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</si>
  <si>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</si>
  <si>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</si>
  <si>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</si>
  <si>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</si>
  <si>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</si>
  <si>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</si>
  <si>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</si>
  <si>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</si>
  <si>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</si>
  <si>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</si>
  <si>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</si>
  <si>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</si>
  <si>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</si>
  <si>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</si>
  <si>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</si>
  <si>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</si>
  <si>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</si>
  <si>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</si>
  <si>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</si>
  <si>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</si>
  <si>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</si>
  <si>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</si>
  <si>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</si>
  <si>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</si>
  <si>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</si>
  <si>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</si>
  <si>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</si>
  <si>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</si>
  <si>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</si>
  <si>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</si>
  <si>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</si>
  <si>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</si>
  <si>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</si>
  <si>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</si>
  <si>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</si>
  <si>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</si>
  <si>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</si>
  <si>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</si>
  <si>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</si>
  <si>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</si>
  <si>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</si>
  <si>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</si>
  <si>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</si>
  <si>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</si>
  <si>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</si>
  <si>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</si>
  <si>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</si>
  <si>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</si>
  <si>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</si>
  <si>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</si>
  <si>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</si>
  <si>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</si>
  <si>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</si>
  <si>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</si>
  <si>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</si>
  <si>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</si>
  <si>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</si>
  <si>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</si>
  <si>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</si>
  <si>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</si>
  <si>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</si>
  <si>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</si>
  <si>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</si>
  <si>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</si>
  <si>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</si>
  <si>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</si>
  <si>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</si>
  <si>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</si>
  <si>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</si>
  <si>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</si>
  <si>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</si>
  <si>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</si>
  <si>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</si>
  <si>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</si>
  <si>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</si>
  <si>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</si>
  <si>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</si>
  <si>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</si>
  <si>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</si>
  <si>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</si>
  <si>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</si>
  <si>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</si>
  <si>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</si>
  <si>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</si>
  <si>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</si>
  <si>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</si>
  <si>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</si>
  <si>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</si>
  <si>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</si>
  <si>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</si>
  <si>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</si>
  <si>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</si>
  <si>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</si>
  <si>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</si>
  <si>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</si>
  <si>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</si>
  <si>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</si>
  <si>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</si>
  <si>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</si>
  <si>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</si>
  <si>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</si>
  <si>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</si>
  <si>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</si>
  <si>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</si>
  <si>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</si>
  <si>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</si>
  <si>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</si>
  <si>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</si>
  <si>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</si>
  <si>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</si>
  <si>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</si>
  <si>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</si>
  <si>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</si>
  <si>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</si>
  <si>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</si>
  <si>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</si>
  <si>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</si>
  <si>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</si>
  <si>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</si>
  <si>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</si>
  <si>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</si>
  <si>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</si>
  <si>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</si>
  <si>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</si>
  <si>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</si>
  <si>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</si>
  <si>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</si>
  <si>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</si>
  <si>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</si>
  <si>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</si>
  <si>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</si>
  <si>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</si>
  <si>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</si>
  <si>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</si>
  <si>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</si>
  <si>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</si>
  <si>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</si>
  <si>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</si>
  <si>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</si>
  <si>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</si>
  <si>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</si>
  <si>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</si>
  <si>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</si>
  <si>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</si>
  <si>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</si>
  <si>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</si>
  <si>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</si>
  <si>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</si>
  <si>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</si>
  <si>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</si>
  <si>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</si>
  <si>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</si>
  <si>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</si>
  <si>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</si>
  <si>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</si>
  <si>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</si>
  <si>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</si>
  <si>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</si>
  <si>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</si>
  <si>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</si>
  <si>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</si>
  <si>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</si>
  <si>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</si>
  <si>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</si>
  <si>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</si>
  <si>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</si>
  <si>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</si>
  <si>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</si>
  <si>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</si>
  <si>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</si>
  <si>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</si>
  <si>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</si>
  <si>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</si>
  <si>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</si>
  <si>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</si>
  <si>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</si>
  <si>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</si>
  <si>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</si>
  <si>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</si>
  <si>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</si>
  <si>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</si>
  <si>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</si>
  <si>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</si>
  <si>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</si>
  <si>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</si>
  <si>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</si>
  <si>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</si>
  <si>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</si>
  <si>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</si>
  <si>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</si>
  <si>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</si>
  <si>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</si>
  <si>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</si>
  <si>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</si>
  <si>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</si>
  <si>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</si>
  <si>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</si>
  <si>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</si>
  <si>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</si>
  <si>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</si>
  <si>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</si>
  <si>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</si>
  <si>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</si>
  <si>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</si>
  <si>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</si>
  <si>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</si>
  <si>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</si>
  <si>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</si>
  <si>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</si>
  <si>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</si>
  <si>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</si>
  <si>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</si>
  <si>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</si>
  <si>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</si>
  <si>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</si>
  <si>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</si>
  <si>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</si>
  <si>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</si>
  <si>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</si>
  <si>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</si>
  <si>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</si>
  <si>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</si>
  <si>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</si>
  <si>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</si>
  <si>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</si>
  <si>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</si>
  <si>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</si>
  <si>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</si>
  <si>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</si>
  <si>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</si>
  <si>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</si>
  <si>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</si>
  <si>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</si>
  <si>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</si>
  <si>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</si>
  <si>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</si>
  <si>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</si>
  <si>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</si>
  <si>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</si>
  <si>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</si>
  <si>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</si>
  <si>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</si>
  <si>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</si>
  <si>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</si>
  <si>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</si>
  <si>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</si>
  <si>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</si>
  <si>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</si>
  <si>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</si>
  <si>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</si>
  <si>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</si>
  <si>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</si>
  <si>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</si>
  <si>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</si>
  <si>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</si>
  <si>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</si>
  <si>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</si>
  <si>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</si>
  <si>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</si>
  <si>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</si>
  <si>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</si>
  <si>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</si>
  <si>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</si>
  <si>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</si>
  <si>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</si>
  <si>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</si>
  <si>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</si>
  <si>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</si>
  <si>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</si>
  <si>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</si>
  <si>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</si>
  <si>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</si>
  <si>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</si>
  <si>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</si>
  <si>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</si>
  <si>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</si>
  <si>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</si>
  <si>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</si>
  <si>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</si>
  <si>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</si>
  <si>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</si>
  <si>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</si>
  <si>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</si>
  <si>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</si>
  <si>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</si>
  <si>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</si>
  <si>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</si>
  <si>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</si>
  <si>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</si>
  <si>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</si>
  <si>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</si>
  <si>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</si>
  <si>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</si>
  <si>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</si>
  <si>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</si>
  <si>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</si>
  <si>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</si>
  <si>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</si>
  <si>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</si>
  <si>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</si>
  <si>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</si>
  <si>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</si>
  <si>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</si>
  <si>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</si>
  <si>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</si>
  <si>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</si>
  <si>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</si>
  <si>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</si>
  <si>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</si>
  <si>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</si>
  <si>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</si>
  <si>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</si>
  <si>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</si>
  <si>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</si>
  <si>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</si>
  <si>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</si>
  <si>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</si>
  <si>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</si>
  <si>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</si>
  <si>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</si>
  <si>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</si>
  <si>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</si>
  <si>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</si>
  <si>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</si>
  <si>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</si>
  <si>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</si>
  <si>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</si>
  <si>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</si>
  <si>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</si>
  <si>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</si>
  <si>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</si>
  <si>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</si>
  <si>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</si>
  <si>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</si>
  <si>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</si>
  <si>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</si>
  <si>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</si>
  <si>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</si>
  <si>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</si>
  <si>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</si>
  <si>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</si>
  <si>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</si>
  <si>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</si>
  <si>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</si>
  <si>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</si>
  <si>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</si>
  <si>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</si>
  <si>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</si>
  <si>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</si>
  <si>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</si>
  <si>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</si>
  <si>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</si>
  <si>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</si>
  <si>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</si>
  <si>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</si>
  <si>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</si>
  <si>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</si>
  <si>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</si>
  <si>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</si>
  <si>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</si>
  <si>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</si>
  <si>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</si>
  <si>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</si>
  <si>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</si>
  <si>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</si>
  <si>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</si>
  <si>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</si>
  <si>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</si>
  <si>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</si>
  <si>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</si>
  <si>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</si>
  <si>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</si>
  <si>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</si>
  <si>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</si>
  <si>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</si>
  <si>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</si>
  <si>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</si>
  <si>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</si>
  <si>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</si>
  <si>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</si>
  <si>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</si>
  <si>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</si>
  <si>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</si>
  <si>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</si>
  <si>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</si>
  <si>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</si>
  <si>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</si>
  <si>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</si>
  <si>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</si>
  <si>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</si>
  <si>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</si>
  <si>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</si>
  <si>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</si>
  <si>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</si>
  <si>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</si>
  <si>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</si>
  <si>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</si>
  <si>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</si>
  <si>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</si>
  <si>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</si>
  <si>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</si>
  <si>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</si>
  <si>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</si>
  <si>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</si>
  <si>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</si>
  <si>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</si>
  <si>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</si>
  <si>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</si>
  <si>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</si>
  <si>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</si>
  <si>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</si>
  <si>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</si>
  <si>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</si>
  <si>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</si>
  <si>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</si>
  <si>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</si>
  <si>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</si>
  <si>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</si>
  <si>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</si>
  <si>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</si>
  <si>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</si>
  <si>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</si>
  <si>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</si>
  <si>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</si>
  <si>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</si>
  <si>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</si>
  <si>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</si>
  <si>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</si>
  <si>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</si>
  <si>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</si>
  <si>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</si>
  <si>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</si>
  <si>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</si>
  <si>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</si>
  <si>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</si>
  <si>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</si>
  <si>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</si>
  <si>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</si>
  <si>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</si>
  <si>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</si>
  <si>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</si>
  <si>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</si>
  <si>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</si>
  <si>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</si>
  <si>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</si>
  <si>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</si>
  <si>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</si>
  <si>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</si>
  <si>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</si>
  <si>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</si>
  <si>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</si>
  <si>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</si>
  <si>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</si>
  <si>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</si>
  <si>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</si>
  <si>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</si>
  <si>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</si>
  <si>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</si>
  <si>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</si>
  <si>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</si>
  <si>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</si>
  <si>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</si>
  <si>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</si>
  <si>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</si>
  <si>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</si>
  <si>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</si>
  <si>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</si>
  <si>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</si>
  <si>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</si>
  <si>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</si>
  <si>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</si>
  <si>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</si>
  <si>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</si>
  <si>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</si>
  <si>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</si>
  <si>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</si>
  <si>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</si>
  <si>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</si>
  <si>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</si>
  <si>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</si>
  <si>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</si>
  <si>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</si>
  <si>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</si>
  <si>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</si>
  <si>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</si>
  <si>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</si>
  <si>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</si>
  <si>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</si>
  <si>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</si>
  <si>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</si>
  <si>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</si>
  <si>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</si>
  <si>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</si>
  <si>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</si>
  <si>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</si>
  <si>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</si>
  <si>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</si>
  <si>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</si>
  <si>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</si>
  <si>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</si>
  <si>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</si>
  <si>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</si>
  <si>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</si>
  <si>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</si>
  <si>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</si>
  <si>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</si>
  <si>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</si>
  <si>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</si>
  <si>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</si>
  <si>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</si>
  <si>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</si>
  <si>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</si>
  <si>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</si>
  <si>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</si>
  <si>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</si>
  <si>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</si>
  <si>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</si>
  <si>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</si>
  <si>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</si>
  <si>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</si>
  <si>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</si>
  <si>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</si>
  <si>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</si>
  <si>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</si>
  <si>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</si>
  <si>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</si>
  <si>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</si>
  <si>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</si>
  <si>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</si>
  <si>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</si>
  <si>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</si>
  <si>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</si>
  <si>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</si>
  <si>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</si>
  <si>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</si>
  <si>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</si>
  <si>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</si>
  <si>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</si>
  <si>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</si>
  <si>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</si>
  <si>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</si>
  <si>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</si>
  <si>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</si>
  <si>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</si>
  <si>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</si>
  <si>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</si>
  <si>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</si>
  <si>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</si>
  <si>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</si>
  <si>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</si>
  <si>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</si>
  <si>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</si>
  <si>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</si>
  <si>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</si>
  <si>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</si>
  <si>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</si>
  <si>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</si>
  <si>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</si>
  <si>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</si>
  <si>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</si>
  <si>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</si>
  <si>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</si>
  <si>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</si>
  <si>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</si>
  <si>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</si>
  <si>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</si>
  <si>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</si>
  <si>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</si>
  <si>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</si>
  <si>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</si>
  <si>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</si>
  <si>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</si>
  <si>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</si>
  <si>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</si>
  <si>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</si>
  <si>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</si>
  <si>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</si>
  <si>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</si>
  <si>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</si>
  <si>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</si>
  <si>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</si>
  <si>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</si>
  <si>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</si>
  <si>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</si>
  <si>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</si>
  <si>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</si>
  <si>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</si>
  <si>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</si>
  <si>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</si>
  <si>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</si>
  <si>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</si>
  <si>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</si>
  <si>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</si>
  <si>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</si>
  <si>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</si>
  <si>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</si>
  <si>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</si>
  <si>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</si>
  <si>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</si>
  <si>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</si>
  <si>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</si>
  <si>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</si>
  <si>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</si>
  <si>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</si>
  <si>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</si>
  <si>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</si>
  <si>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</si>
  <si>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</si>
  <si>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</si>
  <si>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</si>
  <si>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</si>
  <si>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</si>
  <si>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</si>
  <si>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</si>
  <si>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</si>
  <si>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</si>
  <si>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</si>
  <si>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</si>
  <si>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</si>
  <si>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</si>
  <si>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</si>
  <si>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</si>
  <si>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</si>
  <si>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</si>
  <si>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</si>
  <si>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</si>
  <si>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</si>
  <si>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</si>
  <si>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</si>
  <si>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</si>
  <si>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</si>
  <si>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</si>
  <si>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</si>
  <si>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</si>
  <si>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</si>
  <si>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</si>
  <si>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</si>
  <si>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</si>
  <si>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</si>
  <si>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</si>
  <si>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</si>
  <si>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</si>
  <si>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</si>
  <si>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</si>
  <si>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</si>
  <si>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</si>
  <si>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</si>
  <si>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</si>
  <si>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</si>
  <si>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</si>
  <si>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</si>
  <si>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</si>
  <si>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</si>
  <si>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</si>
  <si>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</si>
  <si>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</si>
  <si>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</si>
  <si>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</si>
  <si>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</si>
  <si>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</si>
  <si>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</si>
  <si>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</si>
  <si>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</si>
  <si>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</si>
  <si>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</si>
  <si>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</si>
  <si>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</si>
  <si>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</si>
  <si>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</si>
  <si>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</si>
  <si>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</si>
  <si>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</si>
  <si>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</si>
  <si>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</si>
  <si>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</si>
  <si>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</si>
  <si>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</si>
  <si>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</si>
  <si>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</si>
  <si>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</si>
  <si>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</si>
  <si>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</si>
  <si>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</si>
  <si>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</si>
  <si>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</si>
  <si>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</si>
  <si>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</si>
  <si>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</si>
  <si>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</si>
  <si>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</si>
  <si>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</si>
  <si>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</si>
  <si>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</si>
  <si>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</si>
  <si>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</si>
  <si>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</si>
  <si>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</si>
  <si>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</si>
  <si>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</si>
  <si>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</si>
  <si>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</si>
  <si>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</si>
  <si>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</si>
  <si>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</si>
  <si>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</si>
  <si>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</si>
  <si>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</si>
  <si>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</si>
  <si>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</si>
  <si>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</si>
  <si>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</si>
  <si>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</si>
  <si>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</si>
  <si>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</si>
  <si>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</si>
  <si>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</si>
  <si>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</si>
  <si>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</si>
  <si>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</si>
  <si>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</si>
  <si>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</si>
  <si>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</si>
  <si>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</si>
  <si>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</si>
  <si>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</si>
  <si>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</si>
  <si>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</si>
  <si>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</si>
  <si>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</si>
  <si>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</si>
  <si>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</si>
  <si>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</si>
  <si>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</si>
  <si>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</si>
  <si>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</si>
  <si>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</si>
  <si>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</si>
  <si>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</si>
  <si>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</si>
  <si>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</si>
  <si>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</si>
  <si>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</si>
  <si>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</si>
  <si>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</si>
  <si>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</si>
  <si>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</si>
  <si>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</si>
  <si>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</si>
  <si>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</si>
  <si>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</si>
  <si>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</si>
  <si>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</si>
  <si>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</si>
  <si>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</si>
  <si>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</si>
  <si>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</si>
  <si>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</si>
  <si>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</si>
  <si>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</si>
  <si>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</si>
  <si>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</si>
  <si>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</si>
  <si>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</si>
  <si>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</si>
  <si>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</si>
  <si>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</si>
  <si>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</si>
  <si>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</si>
  <si>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</si>
  <si>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</si>
  <si>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</si>
  <si>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</si>
  <si>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</si>
  <si>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</si>
  <si>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</si>
  <si>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</si>
  <si>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</si>
  <si>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</si>
  <si>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</si>
  <si>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</si>
  <si>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</si>
  <si>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</si>
  <si>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</si>
  <si>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</si>
  <si>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</si>
  <si>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</si>
  <si>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</si>
  <si>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</si>
  <si>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</si>
  <si>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</si>
  <si>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</si>
  <si>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</si>
  <si>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</si>
  <si>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</si>
  <si>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</si>
  <si>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</si>
  <si>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</si>
  <si>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</si>
  <si>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</si>
  <si>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</si>
  <si>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</si>
  <si>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</si>
  <si>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</si>
  <si>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</si>
  <si>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</si>
  <si>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</si>
  <si>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</si>
  <si>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</si>
  <si>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</si>
  <si>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</si>
  <si>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</si>
  <si>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</si>
  <si>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</si>
  <si>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</si>
  <si>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</si>
  <si>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</si>
  <si>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</si>
  <si>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</si>
  <si>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</si>
  <si>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</si>
  <si>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</si>
  <si>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</si>
  <si>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</si>
  <si>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</si>
  <si>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</si>
  <si>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</si>
  <si>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</si>
  <si>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</si>
  <si>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</si>
  <si>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</si>
  <si>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</si>
  <si>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</si>
  <si>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</si>
  <si>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</si>
  <si>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</si>
  <si>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</si>
  <si>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</si>
  <si>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</si>
  <si>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</si>
  <si>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</si>
  <si>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</si>
  <si>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</si>
  <si>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</si>
  <si>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</si>
  <si>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</si>
  <si>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</si>
  <si>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</si>
  <si>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</si>
  <si>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</si>
  <si>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</si>
  <si>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</si>
  <si>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</si>
  <si>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</si>
  <si>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</si>
  <si>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</si>
  <si>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</si>
  <si>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</si>
  <si>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</si>
  <si>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</si>
  <si>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</si>
  <si>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</si>
  <si>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</si>
  <si>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</si>
  <si>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</si>
  <si>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</si>
  <si>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</si>
  <si>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</si>
  <si>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</si>
  <si>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</si>
  <si>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</si>
  <si>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</si>
  <si>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</si>
  <si>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</si>
  <si>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</si>
  <si>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</si>
  <si>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</si>
  <si>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</si>
  <si>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</si>
  <si>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</si>
  <si>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</si>
  <si>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</si>
  <si>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</si>
  <si>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</si>
  <si>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</si>
  <si>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</si>
  <si>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</si>
  <si>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</si>
  <si>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</si>
  <si>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</si>
  <si>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</si>
  <si>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</si>
  <si>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</si>
  <si>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</si>
  <si>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</si>
  <si>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</si>
  <si>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</si>
  <si>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</si>
  <si>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</si>
  <si>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</si>
  <si>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</si>
  <si>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</si>
  <si>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</si>
  <si>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</si>
  <si>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</si>
  <si>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</si>
  <si>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</si>
  <si>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</si>
  <si>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</si>
  <si>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</si>
  <si>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</si>
  <si>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</si>
  <si>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</si>
  <si>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</si>
  <si>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</si>
  <si>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</si>
  <si>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</si>
  <si>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</si>
  <si>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</si>
  <si>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</si>
  <si>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</si>
  <si>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</si>
  <si>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</si>
  <si>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</si>
  <si>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</si>
  <si>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</si>
  <si>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</si>
  <si>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</si>
  <si>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</si>
  <si>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</si>
  <si>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</si>
  <si>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</si>
  <si>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</si>
  <si>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</si>
  <si>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</si>
  <si>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</si>
  <si>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</si>
  <si>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</si>
  <si>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</si>
  <si>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</si>
  <si>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</si>
  <si>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</si>
  <si>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</si>
  <si>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</si>
  <si>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</si>
  <si>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</si>
  <si>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</si>
  <si>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</si>
  <si>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</si>
  <si>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</si>
  <si>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</si>
  <si>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</si>
  <si>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</si>
  <si>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</si>
  <si>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</si>
  <si>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</si>
  <si>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</si>
  <si>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</si>
  <si>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</si>
  <si>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</si>
  <si>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</si>
  <si>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</si>
  <si>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</si>
  <si>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</si>
  <si>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</si>
  <si>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</si>
  <si>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</si>
  <si>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</si>
  <si>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</si>
  <si>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</si>
  <si>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</si>
  <si>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</si>
  <si>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</si>
  <si>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</si>
  <si>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</si>
  <si>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</si>
  <si>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</si>
  <si>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</si>
  <si>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</si>
  <si>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</si>
  <si>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</si>
  <si>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</si>
  <si>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</si>
  <si>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</si>
  <si>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</si>
  <si>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</si>
  <si>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</si>
  <si>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</si>
  <si>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</si>
  <si>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</si>
  <si>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</si>
  <si>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</si>
  <si>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</si>
  <si>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</si>
  <si>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</si>
  <si>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</si>
  <si>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</si>
  <si>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</si>
  <si>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</si>
  <si>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</si>
  <si>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</si>
  <si>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</si>
  <si>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</si>
  <si>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</si>
  <si>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</si>
  <si>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</si>
  <si>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</si>
  <si>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</si>
  <si>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</si>
  <si>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</si>
  <si>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</si>
  <si>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</si>
  <si>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</si>
  <si>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</si>
  <si>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</si>
  <si>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</si>
  <si>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</si>
  <si>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</si>
  <si>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</si>
  <si>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</si>
  <si>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</si>
  <si>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</si>
  <si>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</si>
  <si>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</si>
  <si>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</si>
  <si>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</si>
  <si>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</si>
  <si>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</si>
  <si>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</si>
  <si>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</si>
  <si>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</si>
  <si>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</si>
  <si>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</si>
  <si>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</si>
  <si>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</si>
  <si>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</si>
  <si>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</si>
  <si>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</si>
  <si>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</si>
  <si>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</si>
  <si>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</si>
  <si>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</si>
  <si>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</si>
  <si>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</si>
  <si>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</si>
  <si>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</si>
  <si>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</si>
  <si>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</si>
  <si>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</si>
  <si>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</si>
  <si>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</si>
  <si>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</si>
  <si>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</si>
  <si>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</si>
  <si>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</si>
  <si>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</si>
  <si>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</si>
  <si>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</si>
  <si>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</si>
  <si>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</si>
  <si>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</si>
  <si>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</si>
  <si>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</si>
  <si>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</si>
  <si>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</si>
  <si>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</si>
  <si>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</si>
  <si>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</si>
  <si>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</si>
  <si>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</si>
  <si>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</si>
  <si>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</si>
  <si>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</si>
  <si>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</si>
  <si>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</si>
  <si>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</si>
  <si>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</si>
  <si>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</si>
  <si>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</si>
  <si>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</si>
  <si>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</si>
  <si>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</si>
  <si>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</si>
  <si>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</si>
  <si>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</si>
  <si>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</si>
  <si>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</si>
  <si>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</si>
  <si>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</si>
  <si>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</si>
  <si>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</si>
  <si>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</si>
  <si>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</si>
  <si>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</si>
  <si>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</si>
  <si>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</si>
  <si>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</si>
  <si>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</si>
  <si>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</si>
  <si>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</si>
  <si>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</si>
  <si>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</si>
  <si>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</si>
  <si>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</si>
  <si>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</si>
  <si>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</si>
  <si>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</si>
  <si>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</si>
  <si>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</si>
  <si>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</si>
  <si>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</si>
  <si>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</si>
  <si>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</si>
  <si>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</si>
  <si>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</si>
  <si>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</si>
  <si>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</si>
  <si>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</si>
  <si>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</si>
  <si>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</si>
  <si>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</si>
  <si>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</si>
  <si>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</si>
  <si>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</si>
  <si>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</si>
  <si>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</si>
  <si>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</si>
  <si>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</si>
  <si>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</si>
  <si>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</si>
  <si>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</si>
  <si>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</si>
  <si>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</si>
  <si>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</si>
  <si>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</si>
  <si>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</si>
  <si>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</si>
  <si>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</si>
  <si>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</si>
  <si>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</si>
  <si>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</si>
  <si>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</si>
  <si>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</si>
  <si>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</si>
  <si>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</si>
  <si>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</si>
  <si>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</si>
  <si>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</si>
  <si>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</si>
  <si>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</si>
  <si>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</si>
  <si>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</si>
  <si>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</si>
  <si>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</si>
  <si>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</si>
  <si>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</si>
  <si>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</si>
  <si>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</si>
  <si>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</si>
  <si>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</si>
  <si>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</si>
  <si>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</si>
  <si>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</si>
  <si>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</si>
  <si>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</si>
  <si>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</si>
  <si>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</si>
  <si>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</si>
  <si>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</si>
  <si>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</si>
  <si>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</si>
  <si>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</si>
  <si>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</si>
  <si>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</si>
  <si>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</si>
  <si>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</si>
  <si>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</si>
  <si>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</si>
  <si>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</si>
  <si>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</si>
  <si>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</si>
  <si>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</si>
  <si>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</si>
  <si>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</si>
  <si>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</si>
  <si>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</si>
  <si>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</si>
  <si>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</si>
  <si>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</si>
  <si>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</si>
  <si>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</si>
  <si>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</si>
  <si>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</si>
  <si>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</si>
  <si>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</si>
  <si>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</si>
  <si>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</si>
  <si>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</si>
  <si>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</si>
  <si>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</si>
  <si>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</si>
  <si>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</si>
  <si>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</si>
  <si>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</si>
  <si>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</si>
  <si>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</si>
  <si>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</si>
  <si>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</si>
  <si>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</si>
  <si>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</si>
  <si>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</si>
  <si>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</si>
  <si>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</si>
  <si>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</si>
  <si>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</si>
  <si>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</si>
  <si>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</si>
  <si>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</si>
  <si>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</si>
  <si>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</si>
  <si>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</si>
  <si>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</si>
  <si>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</si>
  <si>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</si>
  <si>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</si>
  <si>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</si>
  <si>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</si>
  <si>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</si>
  <si>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</si>
  <si>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</si>
  <si>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</si>
  <si>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</si>
  <si>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</si>
  <si>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</si>
  <si>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</si>
  <si>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</si>
  <si>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</si>
  <si>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</si>
  <si>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</si>
  <si>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</si>
  <si>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</si>
  <si>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</si>
  <si>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</si>
  <si>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</si>
  <si>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</si>
  <si>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</si>
  <si>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</si>
  <si>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</si>
  <si>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</si>
  <si>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</si>
  <si>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</si>
  <si>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</si>
  <si>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</si>
  <si>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</si>
  <si>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</si>
  <si>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</si>
  <si>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</si>
  <si>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</si>
  <si>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</si>
  <si>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</si>
  <si>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</si>
  <si>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</si>
  <si>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</si>
  <si>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</si>
  <si>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</si>
  <si>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</si>
  <si>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</si>
  <si>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</si>
  <si>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</si>
  <si>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</si>
  <si>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</si>
  <si>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</si>
  <si>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</si>
  <si>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</si>
  <si>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</si>
  <si>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</si>
  <si>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</si>
  <si>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</si>
  <si>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</si>
  <si>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</si>
  <si>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</si>
  <si>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</si>
  <si>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</si>
  <si>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</si>
  <si>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</si>
  <si>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</si>
  <si>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</si>
  <si>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</si>
  <si>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</si>
  <si>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</si>
  <si>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</si>
  <si>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</si>
  <si>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</si>
  <si>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</si>
  <si>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</si>
  <si>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</si>
  <si>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</si>
  <si>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</si>
  <si>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</si>
  <si>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</si>
  <si>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</si>
  <si>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</si>
  <si>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</si>
  <si>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</si>
  <si>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</si>
  <si>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</si>
  <si>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</si>
  <si>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</si>
  <si>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</si>
  <si>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</si>
  <si>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</si>
  <si>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</si>
  <si>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</si>
  <si>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</si>
  <si>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</si>
  <si>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</si>
  <si>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</si>
  <si>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</si>
  <si>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</si>
  <si>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</si>
  <si>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</si>
  <si>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</si>
  <si>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</si>
  <si>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</si>
  <si>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</si>
  <si>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</si>
  <si>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</si>
  <si>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</si>
  <si>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</si>
  <si>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</si>
  <si>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</si>
  <si>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</si>
  <si>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</si>
  <si>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</si>
  <si>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</si>
  <si>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</si>
  <si>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</si>
  <si>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</si>
  <si>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</si>
  <si>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</si>
  <si>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</si>
  <si>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</si>
  <si>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</si>
  <si>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</si>
  <si>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</si>
  <si>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</si>
  <si>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</si>
  <si>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</si>
  <si>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</si>
  <si>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</si>
  <si>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</si>
  <si>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</si>
  <si>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</si>
  <si>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</si>
  <si>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</si>
  <si>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</si>
  <si>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</si>
  <si>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</si>
  <si>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</si>
  <si>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</si>
  <si>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</si>
  <si>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</si>
  <si>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</si>
  <si>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</si>
  <si>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</si>
  <si>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</si>
  <si>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</si>
  <si>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</si>
  <si>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</si>
  <si>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</si>
  <si>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</si>
  <si>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</si>
  <si>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</si>
  <si>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</si>
  <si>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</si>
  <si>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</si>
  <si>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</si>
  <si>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</si>
  <si>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</si>
  <si>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</si>
  <si>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</si>
  <si>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</si>
  <si>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</si>
  <si>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</si>
  <si>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</si>
  <si>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</si>
  <si>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</si>
  <si>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</si>
  <si>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</si>
  <si>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</si>
  <si>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</si>
  <si>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</si>
  <si>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</si>
  <si>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</si>
  <si>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</si>
  <si>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</si>
  <si>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</si>
  <si>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</si>
  <si>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</si>
  <si>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</si>
  <si>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</si>
  <si>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</si>
  <si>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</si>
  <si>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</si>
  <si>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</si>
  <si>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</si>
  <si>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</si>
  <si>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</si>
  <si>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</si>
  <si>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</si>
  <si>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</si>
  <si>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</si>
  <si>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</si>
  <si>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</si>
  <si>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</si>
  <si>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</si>
  <si>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</si>
  <si>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</si>
  <si>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</si>
  <si>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</si>
  <si>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</si>
  <si>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</si>
  <si>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</si>
  <si>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</si>
  <si>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</si>
  <si>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</si>
  <si>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</si>
  <si>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</si>
  <si>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</si>
  <si>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</si>
  <si>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</si>
  <si>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</si>
  <si>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</si>
  <si>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</si>
  <si>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</si>
  <si>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</si>
  <si>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</si>
  <si>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</si>
  <si>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</si>
  <si>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</si>
  <si>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</si>
  <si>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</si>
  <si>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</si>
  <si>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</si>
  <si>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</si>
  <si>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</si>
  <si>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</si>
  <si>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</si>
  <si>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</si>
  <si>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</si>
  <si>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</si>
  <si>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</si>
  <si>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</si>
  <si>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</si>
  <si>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</si>
  <si>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</si>
  <si>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</si>
  <si>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</si>
  <si>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</si>
  <si>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</si>
  <si>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</si>
  <si>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</si>
  <si>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</si>
  <si>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</si>
  <si>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</si>
  <si>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</si>
  <si>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</si>
  <si>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</si>
  <si>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</si>
  <si>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</si>
  <si>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</si>
  <si>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</si>
  <si>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</si>
  <si>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</si>
  <si>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</si>
  <si>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</si>
  <si>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</si>
  <si>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</si>
  <si>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</si>
  <si>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</si>
  <si>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</si>
  <si>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</si>
  <si>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</si>
  <si>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</si>
  <si>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</si>
  <si>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</si>
  <si>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</si>
  <si>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</si>
  <si>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</si>
  <si>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</si>
  <si>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</si>
  <si>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</si>
  <si>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</si>
  <si>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</si>
  <si>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</si>
  <si>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</si>
  <si>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</si>
  <si>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</si>
  <si>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</si>
  <si>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</si>
  <si>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</si>
  <si>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</si>
  <si>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</si>
  <si>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</si>
  <si>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</si>
  <si>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</si>
  <si>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</si>
  <si>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</si>
  <si>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</si>
  <si>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</si>
  <si>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</si>
  <si>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</si>
  <si>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</si>
  <si>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</si>
  <si>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</si>
  <si>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</si>
  <si>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</si>
  <si>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</si>
  <si>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</si>
  <si>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</si>
  <si>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</si>
  <si>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</si>
  <si>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</si>
  <si>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</si>
  <si>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</si>
  <si>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</si>
  <si>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</si>
  <si>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</si>
  <si>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</si>
  <si>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</si>
  <si>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</si>
  <si>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</si>
  <si>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</si>
  <si>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</si>
  <si>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</si>
  <si>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</si>
  <si>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</si>
  <si>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</si>
  <si>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</si>
  <si>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</si>
  <si>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</si>
  <si>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</si>
  <si>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</si>
  <si>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</si>
  <si>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</si>
  <si>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</si>
  <si>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</si>
  <si>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</si>
  <si>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</si>
  <si>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</si>
  <si>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</si>
  <si>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</si>
  <si>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</si>
  <si>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</si>
  <si>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</si>
  <si>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</si>
  <si>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</si>
  <si>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</si>
  <si>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</si>
  <si>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</si>
  <si>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</si>
  <si>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</si>
  <si>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</si>
  <si>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</si>
  <si>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</si>
  <si>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</si>
  <si>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</si>
  <si>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</si>
  <si>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</si>
  <si>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</si>
  <si>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</si>
  <si>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</si>
  <si>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</si>
  <si>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</si>
  <si>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</si>
  <si>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</si>
  <si>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</si>
  <si>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</si>
  <si>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</si>
  <si>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</si>
  <si>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</si>
  <si>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</si>
  <si>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</si>
  <si>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</si>
  <si>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</si>
  <si>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</si>
  <si>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</si>
  <si>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</si>
  <si>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</si>
  <si>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</si>
  <si>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</si>
  <si>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</si>
  <si>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</si>
  <si>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</si>
  <si>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</si>
  <si>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</si>
  <si>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</si>
  <si>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</si>
  <si>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</si>
  <si>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</si>
  <si>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</si>
  <si>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</si>
  <si>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</si>
  <si>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</si>
  <si>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</si>
  <si>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</si>
  <si>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</si>
  <si>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</si>
  <si>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</si>
  <si>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</si>
  <si>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</si>
  <si>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</si>
  <si>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</si>
  <si>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</si>
  <si>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</si>
  <si>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</si>
  <si>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</si>
  <si>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</si>
  <si>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</si>
  <si>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</si>
  <si>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</si>
  <si>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</si>
  <si>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</si>
  <si>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</si>
  <si>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</si>
  <si>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</si>
  <si>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</si>
  <si>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</si>
  <si>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</si>
  <si>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</si>
  <si>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</si>
  <si>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</si>
  <si>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</si>
  <si>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</si>
  <si>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</si>
  <si>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</si>
  <si>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</si>
  <si>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</si>
  <si>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</si>
  <si>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</si>
  <si>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</si>
  <si>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</si>
  <si>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</si>
  <si>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</si>
  <si>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</si>
  <si>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</si>
  <si>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</si>
  <si>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</si>
  <si>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</si>
  <si>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</si>
  <si>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</si>
  <si>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</si>
  <si>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</si>
  <si>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</si>
  <si>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</si>
  <si>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</si>
  <si>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</si>
  <si>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</si>
  <si>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</si>
  <si>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</si>
  <si>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</si>
  <si>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</si>
  <si>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</si>
  <si>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</si>
  <si>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</si>
  <si>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</si>
  <si>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</si>
  <si>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</si>
  <si>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</si>
  <si>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</si>
  <si>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</si>
  <si>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</si>
  <si>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</si>
  <si>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</si>
  <si>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</si>
  <si>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</si>
  <si>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</si>
  <si>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</si>
  <si>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</si>
  <si>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</si>
  <si>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</si>
  <si>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</si>
  <si>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</si>
  <si>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</si>
  <si>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</si>
  <si>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</si>
  <si>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</si>
  <si>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</si>
  <si>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</si>
  <si>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</si>
  <si>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</si>
  <si>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</si>
  <si>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</si>
  <si>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</si>
  <si>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</si>
  <si>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</si>
  <si>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</si>
  <si>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</si>
  <si>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</si>
  <si>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</si>
  <si>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</si>
  <si>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</si>
  <si>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</si>
  <si>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</si>
  <si>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</si>
  <si>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</si>
  <si>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</si>
  <si>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</si>
  <si>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</si>
  <si>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</si>
  <si>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</si>
  <si>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</si>
  <si>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</si>
  <si>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</si>
  <si>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</si>
  <si>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</si>
  <si>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</si>
  <si>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</si>
  <si>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</si>
  <si>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</si>
  <si>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</si>
  <si>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</si>
  <si>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</si>
  <si>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</si>
  <si>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</si>
  <si>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</si>
  <si>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</si>
  <si>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</si>
  <si>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</si>
  <si>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</si>
  <si>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</si>
  <si>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</si>
  <si>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</si>
  <si>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</si>
  <si>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</si>
  <si>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</si>
  <si>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</si>
  <si>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</si>
  <si>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</si>
  <si>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</si>
  <si>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</si>
  <si>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</si>
  <si>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</si>
  <si>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</si>
  <si>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</si>
  <si>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</si>
  <si>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</si>
  <si>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</si>
  <si>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</si>
  <si>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</si>
  <si>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</si>
  <si>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</si>
  <si>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</si>
  <si>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</si>
  <si>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</si>
  <si>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</si>
  <si>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</si>
  <si>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</si>
  <si>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</si>
  <si>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</si>
  <si>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</si>
  <si>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</si>
  <si>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</si>
  <si>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</si>
  <si>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</si>
  <si>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</si>
  <si>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</si>
  <si>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</si>
  <si>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</si>
  <si>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</si>
  <si>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</si>
  <si>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</si>
  <si>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</si>
  <si>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</si>
  <si>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</si>
  <si>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</si>
  <si>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</si>
  <si>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</si>
  <si>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</si>
  <si>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</si>
  <si>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</si>
  <si>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</si>
  <si>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</si>
  <si>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</si>
  <si>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</si>
  <si>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</si>
  <si>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</si>
  <si>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</si>
  <si>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</si>
  <si>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</si>
  <si>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</si>
  <si>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</si>
  <si>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</si>
  <si>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</si>
  <si>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</si>
  <si>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</si>
  <si>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</si>
  <si>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</si>
  <si>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</si>
  <si>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</si>
  <si>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</si>
  <si>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</si>
  <si>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</si>
  <si>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</si>
  <si>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</si>
  <si>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</si>
  <si>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</si>
  <si>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</si>
  <si>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</si>
  <si>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</si>
  <si>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</si>
  <si>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</si>
  <si>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</si>
  <si>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</si>
  <si>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</si>
  <si>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</si>
  <si>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</si>
  <si>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</si>
  <si>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</si>
  <si>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</si>
  <si>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</si>
  <si>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</si>
  <si>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</si>
  <si>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</si>
  <si>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</si>
  <si>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</si>
  <si>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</si>
  <si>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</si>
  <si>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</si>
  <si>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</si>
  <si>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</si>
  <si>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</si>
  <si>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</si>
  <si>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</si>
  <si>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</si>
  <si>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</si>
  <si>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</si>
  <si>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</si>
  <si>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</si>
  <si>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</si>
  <si>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</si>
  <si>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</si>
  <si>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</si>
  <si>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</si>
  <si>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</si>
  <si>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</si>
  <si>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</si>
  <si>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</si>
  <si>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</si>
  <si>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</si>
  <si>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</si>
  <si>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</si>
  <si>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</si>
  <si>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</si>
  <si>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</si>
  <si>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</si>
  <si>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</si>
  <si>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</si>
  <si>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</si>
  <si>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</si>
  <si>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</si>
  <si>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</si>
  <si>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</si>
  <si>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</si>
  <si>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</si>
  <si>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</si>
  <si>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</si>
  <si>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</si>
  <si>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</si>
  <si>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</si>
  <si>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</si>
  <si>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</si>
  <si>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</si>
  <si>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</si>
  <si>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</si>
  <si>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</si>
  <si>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</si>
  <si>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</si>
  <si>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</si>
  <si>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</si>
  <si>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</si>
  <si>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</si>
  <si>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</si>
  <si>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</si>
  <si>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</si>
  <si>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</si>
  <si>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</si>
  <si>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</si>
  <si>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</si>
  <si>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</si>
  <si>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</si>
  <si>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</si>
  <si>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</si>
  <si>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</si>
  <si>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</si>
  <si>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</si>
  <si>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</si>
  <si>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</si>
  <si>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</si>
  <si>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</si>
  <si>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</si>
  <si>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</si>
  <si>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</si>
  <si>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</si>
  <si>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</si>
  <si>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</si>
  <si>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</si>
  <si>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</si>
  <si>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</si>
  <si>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</si>
  <si>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</si>
  <si>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</si>
  <si>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</si>
  <si>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</si>
  <si>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</si>
  <si>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</si>
  <si>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</si>
  <si>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</si>
  <si>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</si>
  <si>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</si>
  <si>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</si>
  <si>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</si>
  <si>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</si>
  <si>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</si>
  <si>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</si>
  <si>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</si>
  <si>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</si>
  <si>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</si>
  <si>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</si>
  <si>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</si>
  <si>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</si>
  <si>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</si>
  <si>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</si>
  <si>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</si>
  <si>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</si>
  <si>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</si>
  <si>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</si>
  <si>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</si>
  <si>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</si>
  <si>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</si>
  <si>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</si>
  <si>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</si>
  <si>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</si>
  <si>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</si>
  <si>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</si>
  <si>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</si>
  <si>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</si>
  <si>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</si>
  <si>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</si>
  <si>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</si>
  <si>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</si>
  <si>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</si>
  <si>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</si>
  <si>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</si>
  <si>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</si>
  <si>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</si>
  <si>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</si>
  <si>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</si>
  <si>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</si>
  <si>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</si>
  <si>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</si>
  <si>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</si>
  <si>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</si>
  <si>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</si>
  <si>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</si>
  <si>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</si>
  <si>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</si>
  <si>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</si>
  <si>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</si>
  <si>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</si>
  <si>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</si>
  <si>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</si>
  <si>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</si>
  <si>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</si>
  <si>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</si>
  <si>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</si>
  <si>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</si>
  <si>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</si>
  <si>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</si>
  <si>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</si>
  <si>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</si>
  <si>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</si>
  <si>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</si>
  <si>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</si>
  <si>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</si>
  <si>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</si>
  <si>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</si>
  <si>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</si>
  <si>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</si>
  <si>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</si>
  <si>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</si>
  <si>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</si>
  <si>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</si>
  <si>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</si>
  <si>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</si>
  <si>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</si>
  <si>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</si>
  <si>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</si>
  <si>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</si>
  <si>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</si>
  <si>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</si>
  <si>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</si>
  <si>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</si>
  <si>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</si>
  <si>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</si>
  <si>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</si>
  <si>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</si>
  <si>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</si>
  <si>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</si>
  <si>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</si>
  <si>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</si>
  <si>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</si>
  <si>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</si>
  <si>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</si>
  <si>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</si>
  <si>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</si>
  <si>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</si>
  <si>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</si>
  <si>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</si>
  <si>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</si>
  <si>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</si>
  <si>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</si>
  <si>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</si>
  <si>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</si>
  <si>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</si>
  <si>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</si>
  <si>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</si>
  <si>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</si>
  <si>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</si>
  <si>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</si>
  <si>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</si>
  <si>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</si>
  <si>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</si>
  <si>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</si>
  <si>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</si>
  <si>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</si>
  <si>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</si>
  <si>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</si>
  <si>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</si>
  <si>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</si>
  <si>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</si>
  <si>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</si>
  <si>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</si>
  <si>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</si>
  <si>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</si>
  <si>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</si>
  <si>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</si>
  <si>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</si>
  <si>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</si>
  <si>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</si>
  <si>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</si>
  <si>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</si>
  <si>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</si>
  <si>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</si>
  <si>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</si>
  <si>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</si>
  <si>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</si>
  <si>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</si>
  <si>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</si>
  <si>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</si>
  <si>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</si>
  <si>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</si>
  <si>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</si>
  <si>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</si>
  <si>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</si>
  <si>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</si>
  <si>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</si>
  <si>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</si>
  <si>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</si>
  <si>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</si>
  <si>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</si>
  <si>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</si>
  <si>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</si>
  <si>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</si>
  <si>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</si>
  <si>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</si>
  <si>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</si>
  <si>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</si>
  <si>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</si>
  <si>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</si>
  <si>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</si>
  <si>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</si>
  <si>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</si>
  <si>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</si>
  <si>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</si>
  <si>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</si>
  <si>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</si>
  <si>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</si>
  <si>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</si>
  <si>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</si>
  <si>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</si>
  <si>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</si>
  <si>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</si>
  <si>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</si>
  <si>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</si>
  <si>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</si>
  <si>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</si>
  <si>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</si>
  <si>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</si>
  <si>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</si>
  <si>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</si>
  <si>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</si>
  <si>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</si>
  <si>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</si>
  <si>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</si>
  <si>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</si>
  <si>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</si>
  <si>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</si>
  <si>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</si>
  <si>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</si>
  <si>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</si>
  <si>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</si>
  <si>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</si>
  <si>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</si>
  <si>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</si>
  <si>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</si>
  <si>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</si>
  <si>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</si>
  <si>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</si>
  <si>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</si>
  <si>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</si>
  <si>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</si>
  <si>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</si>
  <si>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</si>
  <si>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</si>
  <si>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</si>
  <si>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</si>
  <si>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</si>
  <si>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</si>
  <si>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</si>
  <si>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</si>
  <si>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</si>
  <si>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</si>
  <si>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</si>
  <si>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</si>
  <si>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</si>
  <si>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</si>
  <si>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</si>
  <si>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</si>
  <si>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</si>
  <si>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</si>
  <si>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</si>
  <si>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</si>
  <si>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</si>
  <si>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</si>
  <si>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</si>
  <si>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</si>
  <si>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</si>
  <si>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</si>
  <si>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</si>
  <si>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</si>
  <si>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</si>
  <si>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</si>
  <si>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</si>
  <si>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</si>
  <si>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</si>
  <si>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</si>
  <si>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</si>
  <si>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</si>
  <si>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</si>
  <si>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</si>
  <si>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</si>
  <si>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</si>
  <si>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</si>
  <si>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</si>
  <si>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</si>
  <si>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</si>
  <si>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</si>
  <si>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</si>
  <si>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</si>
  <si>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</si>
  <si>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</si>
  <si>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</si>
  <si>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</si>
  <si>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</si>
  <si>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</si>
  <si>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</si>
  <si>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</si>
  <si>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</si>
  <si>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</si>
  <si>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</si>
  <si>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</si>
  <si>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</si>
  <si>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</si>
  <si>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</si>
  <si>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</si>
  <si>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</si>
  <si>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</si>
  <si>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</si>
  <si>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</si>
  <si>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</si>
  <si>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</si>
  <si>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</si>
  <si>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</si>
  <si>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</si>
  <si>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</si>
  <si>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</si>
  <si>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</si>
  <si>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</si>
  <si>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</si>
  <si>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</si>
  <si>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</si>
  <si>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</si>
  <si>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</si>
  <si>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</si>
  <si>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</si>
  <si>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</si>
  <si>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</si>
  <si>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</si>
  <si>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</si>
  <si>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</si>
  <si>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</si>
  <si>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</si>
  <si>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</si>
  <si>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</si>
  <si>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</si>
  <si>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</si>
  <si>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</si>
  <si>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</si>
  <si>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</si>
  <si>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</si>
  <si>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</si>
  <si>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</si>
  <si>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</si>
  <si>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</si>
  <si>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</si>
  <si>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</si>
  <si>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</si>
  <si>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</si>
  <si>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</si>
  <si>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</si>
  <si>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</si>
  <si>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</si>
  <si>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</si>
  <si>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</si>
  <si>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</si>
  <si>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</si>
  <si>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</si>
  <si>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</si>
  <si>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</si>
  <si>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</si>
  <si>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</si>
  <si>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</si>
  <si>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</si>
  <si>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</si>
  <si>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</si>
  <si>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</si>
  <si>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</si>
  <si>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</si>
  <si>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</si>
  <si>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</si>
  <si>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</si>
  <si>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</si>
  <si>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</si>
  <si>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</si>
  <si>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</si>
  <si>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</si>
  <si>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</si>
  <si>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</si>
  <si>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</si>
  <si>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</si>
  <si>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</si>
  <si>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</si>
  <si>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</si>
  <si>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</si>
  <si>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</si>
  <si>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</si>
  <si>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</si>
  <si>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</si>
  <si>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</si>
  <si>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</si>
  <si>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</si>
  <si>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</si>
  <si>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</si>
  <si>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</si>
  <si>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</si>
  <si>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</si>
  <si>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</si>
  <si>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</si>
  <si>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</si>
  <si>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</si>
  <si>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</si>
  <si>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</si>
  <si>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</si>
  <si>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</si>
  <si>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</si>
  <si>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</si>
  <si>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</si>
  <si>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</si>
  <si>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</si>
  <si>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</si>
  <si>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</si>
  <si>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</si>
  <si>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</si>
  <si>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</si>
  <si>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</si>
  <si>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</si>
  <si>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</si>
  <si>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</si>
  <si>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</si>
  <si>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</si>
  <si>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</si>
  <si>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</si>
  <si>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</si>
  <si>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</si>
  <si>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</si>
  <si>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</si>
  <si>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</si>
  <si>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</si>
  <si>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</si>
  <si>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</si>
  <si>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</si>
  <si>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</si>
  <si>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</si>
  <si>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</si>
  <si>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</si>
  <si>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</si>
  <si>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</si>
  <si>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</si>
  <si>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</si>
  <si>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</si>
  <si>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</si>
  <si>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</si>
  <si>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</si>
  <si>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</si>
  <si>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</si>
  <si>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</si>
  <si>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</si>
  <si>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</si>
  <si>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</si>
  <si>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</si>
  <si>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</si>
  <si>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</si>
  <si>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</si>
  <si>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</si>
  <si>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</si>
  <si>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</si>
  <si>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</si>
  <si>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</si>
  <si>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</si>
  <si>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</si>
  <si>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</si>
  <si>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</si>
  <si>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</si>
  <si>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</si>
  <si>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</si>
  <si>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</si>
  <si>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</si>
  <si>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</si>
  <si>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</si>
  <si>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</si>
  <si>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</si>
  <si>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</si>
  <si>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</si>
  <si>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</si>
  <si>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</si>
  <si>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</si>
  <si>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</si>
  <si>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</si>
  <si>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</si>
  <si>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</si>
  <si>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</si>
  <si>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</si>
  <si>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</si>
  <si>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</si>
  <si>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</si>
  <si>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</si>
  <si>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</si>
  <si>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</si>
  <si>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</si>
  <si>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</si>
  <si>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</si>
  <si>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</si>
  <si>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</si>
  <si>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</si>
  <si>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</si>
  <si>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</si>
  <si>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</si>
  <si>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</si>
  <si>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</si>
  <si>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</si>
  <si>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</si>
  <si>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</si>
  <si>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</si>
  <si>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</si>
  <si>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</si>
  <si>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</si>
  <si>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</si>
  <si>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</si>
  <si>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</si>
  <si>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</si>
  <si>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</si>
  <si>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</si>
  <si>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</si>
  <si>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</si>
  <si>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</si>
  <si>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</si>
  <si>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</si>
  <si>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</si>
  <si>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</si>
  <si>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</si>
  <si>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</si>
  <si>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</si>
  <si>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</si>
  <si>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</si>
  <si>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</si>
  <si>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</si>
  <si>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</si>
  <si>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</si>
  <si>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</si>
  <si>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</si>
  <si>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</si>
  <si>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</si>
  <si>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</si>
  <si>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</si>
  <si>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</si>
  <si>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</si>
  <si>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</si>
  <si>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</si>
  <si>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</si>
  <si>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</si>
  <si>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</si>
  <si>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</si>
  <si>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</si>
  <si>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</si>
  <si>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</si>
  <si>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</si>
  <si>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</si>
  <si>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</si>
  <si>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</si>
  <si>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</si>
  <si>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</si>
  <si>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</si>
  <si>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</si>
  <si>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</si>
  <si>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</si>
  <si>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</si>
  <si>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</si>
  <si>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</si>
  <si>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</si>
  <si>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</si>
  <si>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</si>
  <si>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</si>
  <si>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</si>
  <si>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</si>
  <si>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</si>
  <si>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</si>
  <si>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</si>
  <si>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</si>
  <si>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</si>
  <si>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</si>
  <si>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</si>
  <si>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</si>
  <si>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</si>
  <si>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</si>
  <si>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</si>
  <si>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</si>
  <si>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</si>
  <si>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</si>
  <si>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</si>
  <si>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</si>
  <si>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</si>
  <si>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</si>
  <si>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</si>
  <si>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</si>
  <si>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</si>
  <si>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</si>
  <si>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</si>
  <si>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</si>
  <si>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</si>
  <si>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</si>
  <si>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</si>
  <si>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</si>
  <si>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</si>
  <si>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</si>
  <si>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</si>
  <si>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</si>
  <si>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</si>
  <si>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</si>
  <si>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</si>
  <si>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</si>
  <si>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</si>
  <si>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</si>
  <si>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</si>
  <si>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</si>
  <si>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</si>
  <si>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</si>
  <si>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</si>
  <si>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</si>
  <si>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</si>
  <si>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</si>
  <si>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</si>
  <si>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</si>
  <si>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</si>
  <si>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</si>
  <si>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</si>
  <si>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</si>
  <si>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</si>
  <si>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</si>
  <si>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</si>
  <si>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</si>
  <si>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</si>
  <si>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</si>
  <si>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</si>
  <si>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</si>
  <si>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</si>
  <si>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</si>
  <si>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</si>
  <si>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</si>
  <si>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</si>
  <si>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</si>
  <si>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</si>
  <si>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</si>
  <si>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</si>
  <si>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</si>
  <si>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</si>
  <si>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</si>
  <si>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</si>
  <si>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</si>
  <si>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</si>
  <si>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</si>
  <si>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</si>
  <si>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</si>
  <si>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</si>
  <si>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</si>
  <si>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</si>
  <si>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</si>
  <si>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</si>
  <si>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</si>
  <si>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</si>
  <si>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</si>
  <si>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</si>
  <si>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</si>
  <si>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</si>
  <si>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</si>
  <si>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</si>
  <si>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</si>
  <si>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</si>
  <si>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</si>
  <si>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</si>
  <si>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</si>
  <si>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</si>
  <si>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</si>
  <si>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</si>
  <si>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</si>
  <si>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</si>
  <si>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</si>
  <si>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</si>
  <si>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</si>
  <si>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</si>
  <si>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</si>
  <si>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</si>
  <si>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</si>
  <si>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</si>
  <si>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</si>
  <si>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</si>
  <si>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</si>
  <si>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</si>
  <si>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</si>
  <si>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</si>
  <si>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</si>
  <si>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</si>
  <si>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</si>
  <si>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</si>
  <si>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</si>
  <si>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</si>
  <si>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</si>
  <si>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</si>
  <si>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</si>
  <si>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</si>
  <si>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</si>
  <si>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</si>
  <si>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</si>
  <si>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</si>
  <si>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</si>
  <si>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</si>
  <si>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</si>
  <si>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</si>
  <si>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</si>
  <si>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</si>
  <si>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</si>
  <si>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</si>
  <si>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</si>
  <si>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</si>
  <si>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</si>
  <si>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</si>
  <si>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</si>
  <si>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</si>
  <si>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</si>
  <si>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</si>
  <si>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</si>
  <si>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</si>
  <si>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</si>
  <si>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</si>
  <si>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</si>
  <si>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</si>
  <si>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</si>
  <si>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</si>
  <si>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</si>
  <si>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</si>
  <si>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</si>
  <si>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</si>
  <si>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</si>
  <si>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</si>
  <si>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</si>
  <si>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</si>
  <si>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</si>
  <si>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</si>
  <si>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</si>
  <si>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</si>
  <si>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</si>
  <si>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</si>
  <si>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</si>
  <si>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</si>
  <si>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</si>
  <si>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</si>
  <si>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</si>
  <si>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</si>
  <si>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</si>
  <si>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</si>
  <si>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</si>
  <si>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</si>
  <si>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</si>
  <si>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</si>
  <si>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</si>
  <si>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</si>
  <si>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</si>
  <si>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</si>
  <si>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</si>
  <si>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</si>
  <si>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</si>
  <si>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</si>
  <si>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</si>
  <si>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</si>
  <si>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</si>
  <si>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</si>
  <si>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</si>
  <si>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</si>
  <si>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</si>
  <si>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</si>
  <si>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</si>
  <si>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</si>
  <si>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</si>
  <si>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</si>
  <si>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</si>
  <si>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</si>
  <si>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</si>
  <si>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</si>
  <si>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</si>
  <si>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</si>
  <si>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</si>
  <si>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</si>
  <si>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</si>
  <si>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</si>
  <si>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</si>
  <si>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</si>
  <si>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</si>
  <si>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</si>
  <si>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</si>
  <si>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</si>
  <si>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</si>
  <si>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</si>
  <si>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</si>
  <si>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</si>
  <si>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</si>
  <si>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</si>
  <si>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</si>
  <si>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</si>
  <si>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</si>
  <si>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</si>
  <si>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</si>
  <si>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</si>
  <si>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</si>
  <si>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</si>
  <si>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</si>
  <si>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</si>
  <si>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</si>
  <si>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</si>
  <si>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</si>
  <si>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</si>
  <si>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</si>
  <si>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</si>
  <si>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</si>
  <si>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</si>
  <si>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</si>
  <si>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</si>
  <si>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</si>
  <si>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</si>
  <si>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</si>
  <si>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</si>
  <si>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</si>
  <si>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</si>
  <si>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</si>
  <si>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</si>
  <si>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</si>
  <si>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</si>
  <si>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</si>
  <si>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</si>
  <si>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</si>
  <si>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</si>
  <si>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</si>
  <si>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</si>
  <si>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</si>
  <si>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</si>
  <si>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</si>
  <si>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</si>
  <si>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</si>
  <si>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</si>
  <si>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</si>
  <si>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</si>
  <si>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</si>
  <si>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</si>
  <si>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</si>
  <si>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</si>
  <si>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</si>
  <si>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</si>
  <si>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</si>
  <si>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</si>
  <si>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</si>
  <si>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</si>
  <si>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</si>
  <si>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</si>
  <si>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</si>
  <si>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</si>
  <si>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</si>
  <si>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</si>
  <si>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</si>
  <si>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</si>
  <si>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</si>
  <si>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</si>
  <si>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</si>
  <si>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</si>
  <si>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</si>
  <si>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</si>
  <si>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</si>
  <si>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</si>
  <si>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</si>
  <si>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</si>
  <si>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</si>
  <si>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</si>
  <si>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</si>
  <si>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</si>
  <si>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</si>
  <si>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</si>
  <si>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</si>
  <si>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</si>
  <si>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</si>
  <si>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</si>
  <si>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</si>
  <si>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</si>
  <si>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</si>
  <si>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</si>
  <si>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</si>
  <si>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</si>
  <si>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</si>
  <si>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</si>
  <si>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</si>
  <si>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</si>
  <si>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</si>
  <si>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</si>
  <si>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</si>
  <si>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</si>
  <si>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</si>
  <si>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</si>
  <si>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</si>
  <si>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</si>
  <si>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</si>
  <si>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</si>
  <si>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</si>
  <si>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</si>
  <si>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</si>
  <si>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</si>
  <si>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</si>
  <si>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</si>
  <si>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</si>
  <si>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</si>
  <si>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</si>
  <si>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</si>
  <si>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</si>
  <si>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</si>
  <si>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</si>
  <si>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</si>
  <si>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</si>
  <si>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</si>
  <si>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</si>
  <si>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</si>
  <si>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</si>
  <si>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</si>
  <si>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</si>
  <si>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</si>
  <si>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</si>
  <si>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</si>
  <si>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</si>
  <si>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</si>
  <si>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</si>
  <si>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</si>
  <si>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</si>
  <si>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</si>
  <si>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</si>
  <si>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</si>
  <si>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</si>
  <si>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</si>
  <si>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</si>
  <si>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</si>
  <si>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</si>
  <si>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</si>
  <si>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</si>
  <si>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</si>
  <si>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</si>
  <si>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</si>
  <si>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</si>
  <si>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</si>
  <si>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</si>
  <si>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</si>
  <si>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</si>
  <si>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</si>
  <si>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</si>
  <si>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</si>
  <si>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</si>
  <si>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</si>
  <si>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</si>
  <si>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</si>
  <si>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</si>
  <si>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</si>
  <si>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</si>
  <si>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</si>
  <si>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</si>
  <si>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</si>
  <si>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</si>
  <si>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</si>
  <si>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</si>
  <si>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</si>
  <si>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</si>
  <si>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</si>
  <si>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</si>
  <si>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</si>
  <si>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</si>
  <si>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</si>
  <si>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</si>
  <si>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</si>
  <si>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</si>
  <si>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</si>
  <si>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</si>
  <si>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</si>
  <si>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</si>
  <si>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</si>
  <si>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</si>
  <si>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</si>
  <si>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</si>
  <si>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</si>
  <si>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</si>
  <si>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</si>
  <si>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</si>
  <si>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</si>
  <si>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</si>
  <si>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</si>
  <si>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</si>
  <si>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</si>
  <si>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</si>
  <si>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</si>
  <si>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</si>
  <si>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</si>
  <si>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</si>
  <si>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</si>
  <si>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</si>
  <si>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</si>
  <si>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</si>
  <si>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</si>
  <si>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</si>
  <si>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</si>
  <si>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</si>
  <si>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</si>
  <si>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</si>
  <si>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</si>
  <si>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</si>
  <si>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</si>
  <si>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</si>
  <si>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</si>
  <si>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</si>
  <si>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</si>
  <si>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</si>
  <si>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</si>
  <si>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</si>
  <si>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</si>
  <si>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</si>
  <si>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</si>
  <si>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</si>
  <si>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</si>
  <si>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</si>
  <si>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</si>
  <si>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</si>
  <si>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</si>
  <si>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</si>
  <si>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</si>
  <si>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</si>
  <si>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</si>
  <si>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</si>
  <si>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</si>
  <si>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</si>
  <si>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</si>
  <si>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</si>
  <si>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</si>
  <si>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</si>
  <si>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</si>
  <si>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</si>
  <si>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</si>
  <si>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</si>
  <si>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</si>
  <si>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</si>
  <si>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</si>
  <si>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</si>
  <si>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</si>
  <si>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</si>
  <si>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</si>
  <si>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</si>
  <si>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</si>
  <si>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</si>
  <si>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</si>
  <si>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</si>
  <si>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</si>
  <si>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</si>
  <si>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</si>
  <si>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</si>
  <si>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</si>
  <si>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</si>
  <si>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</si>
  <si>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</si>
  <si>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</si>
  <si>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</si>
  <si>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</si>
  <si>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</si>
  <si>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</si>
  <si>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</si>
  <si>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</si>
  <si>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</si>
  <si>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</si>
  <si>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</si>
  <si>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</si>
  <si>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</si>
  <si>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</si>
  <si>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</si>
  <si>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</si>
  <si>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</si>
  <si>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</si>
  <si>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</si>
  <si>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</si>
  <si>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</si>
  <si>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</si>
  <si>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</si>
  <si>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</si>
  <si>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</si>
  <si>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</si>
  <si>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</si>
  <si>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</si>
  <si>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</si>
  <si>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</si>
  <si>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</si>
  <si>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</si>
  <si>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</si>
  <si>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</si>
  <si>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</si>
  <si>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</si>
  <si>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</si>
  <si>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</si>
  <si>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</si>
  <si>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</si>
  <si>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</si>
  <si>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</si>
  <si>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</si>
  <si>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</si>
  <si>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</si>
  <si>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</si>
  <si>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</si>
  <si>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</si>
  <si>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</si>
  <si>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</si>
  <si>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</si>
  <si>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</si>
  <si>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</si>
  <si>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</si>
  <si>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</si>
  <si>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</si>
  <si>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</si>
  <si>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</si>
  <si>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</si>
  <si>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</si>
  <si>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</si>
  <si>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</si>
  <si>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</si>
  <si>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</si>
  <si>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</si>
  <si>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</si>
  <si>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</si>
  <si>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</si>
  <si>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</si>
  <si>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</si>
  <si>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</si>
  <si>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</si>
  <si>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</si>
  <si>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</si>
  <si>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</si>
  <si>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</si>
  <si>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</si>
  <si>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</si>
  <si>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</si>
  <si>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</si>
  <si>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</si>
  <si>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</si>
  <si>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</si>
  <si>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</si>
  <si>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</si>
  <si>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</si>
  <si>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</si>
  <si>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</si>
  <si>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</si>
  <si>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</si>
  <si>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</si>
  <si>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</si>
  <si>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</si>
  <si>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</si>
  <si>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</si>
  <si>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</si>
  <si>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</si>
  <si>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</si>
  <si>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</si>
  <si>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</si>
  <si>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</si>
  <si>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</si>
  <si>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</si>
  <si>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</si>
  <si>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</si>
  <si>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</si>
  <si>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</si>
  <si>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</si>
  <si>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</si>
  <si>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</si>
  <si>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</si>
  <si>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</si>
  <si>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</si>
  <si>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</si>
  <si>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</si>
  <si>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</si>
  <si>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</si>
  <si>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</si>
  <si>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</si>
  <si>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</si>
  <si>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</si>
  <si>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</si>
  <si>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</si>
  <si>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</si>
  <si>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</si>
  <si>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</si>
  <si>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</si>
  <si>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</si>
  <si>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</si>
  <si>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</si>
  <si>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</si>
  <si>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</si>
  <si>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</si>
  <si>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</si>
  <si>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</si>
  <si>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</si>
  <si>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</si>
  <si>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</si>
  <si>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</si>
  <si>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</si>
  <si>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</si>
  <si>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</si>
  <si>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</si>
  <si>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</si>
  <si>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</si>
  <si>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</si>
  <si>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</si>
  <si>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</si>
  <si>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</si>
  <si>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</si>
  <si>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</si>
  <si>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</si>
  <si>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</si>
  <si>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</si>
  <si>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</si>
  <si>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</si>
  <si>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</si>
  <si>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</si>
  <si>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</si>
  <si>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</si>
  <si>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</si>
  <si>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</si>
  <si>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</si>
  <si>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</si>
  <si>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</si>
  <si>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</si>
  <si>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</si>
  <si>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</si>
  <si>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</si>
  <si>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</si>
  <si>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</si>
  <si>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</si>
  <si>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</si>
  <si>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</si>
  <si>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</si>
  <si>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</si>
  <si>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</si>
  <si>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</si>
  <si>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</si>
  <si>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</si>
  <si>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</si>
  <si>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</si>
  <si>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</si>
  <si>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</si>
  <si>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</si>
  <si>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</si>
  <si>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</si>
  <si>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</si>
  <si>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</si>
  <si>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</si>
  <si>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</si>
  <si>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</si>
  <si>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</si>
  <si>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</si>
  <si>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</si>
  <si>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</si>
  <si>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</si>
  <si>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</si>
  <si>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</si>
  <si>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</si>
  <si>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</si>
  <si>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</si>
  <si>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</si>
  <si>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</si>
  <si>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</si>
  <si>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</si>
  <si>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</si>
  <si>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</si>
  <si>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</si>
  <si>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</si>
  <si>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</si>
  <si>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</si>
  <si>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</si>
  <si>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</si>
  <si>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</si>
  <si>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</si>
  <si>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</si>
  <si>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</si>
  <si>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</si>
  <si>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</si>
  <si>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</si>
  <si>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</si>
  <si>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</si>
  <si>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</si>
  <si>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</si>
  <si>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</si>
  <si>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</si>
  <si>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</si>
  <si>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</si>
  <si>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</si>
  <si>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</si>
  <si>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</si>
  <si>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</si>
  <si>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</si>
  <si>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</si>
  <si>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</si>
  <si>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</si>
  <si>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</si>
  <si>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</si>
  <si>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</si>
  <si>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</si>
  <si>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</si>
  <si>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</si>
  <si>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</si>
  <si>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</si>
  <si>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</si>
  <si>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</si>
  <si>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</si>
  <si>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</si>
  <si>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</si>
  <si>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</si>
  <si>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</si>
  <si>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</si>
  <si>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</si>
  <si>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</si>
  <si>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</si>
  <si>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</si>
  <si>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</si>
  <si>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</si>
  <si>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</si>
  <si>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</si>
  <si>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</si>
  <si>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</si>
  <si>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</si>
  <si>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</si>
  <si>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</si>
  <si>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</si>
  <si>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</si>
  <si>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</si>
  <si>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</si>
  <si>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</si>
  <si>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</si>
  <si>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</si>
  <si>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</si>
  <si>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</si>
  <si>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</si>
  <si>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</si>
  <si>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</si>
  <si>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</si>
  <si>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</si>
  <si>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</si>
  <si>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</si>
  <si>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</si>
  <si>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</si>
  <si>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</si>
  <si>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</si>
  <si>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</si>
  <si>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</si>
  <si>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</si>
  <si>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</si>
  <si>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</si>
  <si>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</si>
  <si>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</si>
  <si>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</si>
  <si>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</si>
  <si>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</si>
  <si>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</si>
  <si>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</si>
  <si>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</si>
  <si>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</si>
  <si>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</si>
  <si>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</si>
  <si>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</si>
  <si>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</si>
  <si>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</si>
  <si>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</si>
  <si>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</si>
  <si>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</si>
  <si>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</si>
  <si>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</si>
  <si>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</si>
  <si>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</si>
  <si>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</si>
  <si>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</si>
  <si>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</si>
  <si>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</si>
  <si>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</si>
  <si>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</si>
  <si>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</si>
  <si>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</si>
  <si>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</si>
  <si>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</si>
  <si>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</si>
  <si>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</si>
  <si>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</si>
  <si>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</si>
  <si>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</si>
  <si>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</si>
  <si>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</si>
  <si>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</si>
  <si>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</si>
  <si>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</si>
  <si>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</si>
  <si>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</si>
  <si>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</si>
  <si>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</si>
  <si>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</si>
  <si>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</si>
  <si>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</si>
  <si>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</si>
  <si>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</si>
  <si>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</si>
  <si>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</si>
  <si>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</si>
  <si>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</si>
  <si>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</si>
  <si>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</si>
  <si>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</si>
  <si>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</si>
  <si>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</si>
  <si>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</si>
  <si>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</si>
  <si>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</si>
  <si>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</si>
  <si>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</si>
  <si>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</si>
  <si>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</si>
  <si>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</si>
  <si>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</si>
  <si>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</si>
  <si>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</si>
  <si>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</si>
  <si>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</si>
  <si>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</si>
  <si>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</si>
  <si>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</si>
  <si>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</si>
  <si>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</si>
  <si>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</si>
  <si>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</si>
  <si>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</si>
  <si>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</si>
  <si>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</si>
  <si>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</si>
  <si>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</si>
  <si>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</si>
  <si>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</si>
  <si>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</si>
  <si>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</si>
  <si>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</si>
  <si>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</si>
  <si>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</si>
  <si>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</si>
  <si>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</si>
  <si>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</si>
  <si>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</si>
  <si>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</si>
  <si>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</si>
  <si>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</si>
  <si>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</si>
  <si>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</si>
  <si>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</si>
  <si>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</si>
  <si>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</si>
  <si>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</si>
  <si>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</si>
  <si>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</si>
  <si>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</si>
  <si>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</si>
  <si>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</si>
  <si>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</si>
  <si>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</si>
  <si>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</si>
  <si>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</si>
  <si>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</si>
  <si>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</si>
  <si>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</si>
  <si>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</si>
  <si>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</si>
  <si>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</si>
  <si>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</si>
  <si>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</si>
  <si>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</si>
  <si>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</si>
  <si>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</si>
  <si>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</si>
  <si>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</si>
  <si>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</si>
  <si>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</si>
  <si>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</si>
  <si>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</si>
  <si>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</si>
  <si>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</si>
  <si>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</si>
  <si>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</si>
  <si>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</si>
  <si>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</si>
  <si>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</si>
  <si>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</si>
  <si>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</si>
  <si>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</si>
  <si>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</si>
  <si>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</si>
  <si>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</si>
  <si>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</si>
  <si>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</si>
  <si>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</si>
  <si>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</si>
  <si>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</si>
  <si>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</si>
  <si>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</si>
  <si>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</si>
  <si>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</si>
  <si>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</si>
  <si>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</si>
  <si>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</si>
  <si>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</si>
  <si>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</si>
  <si>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</si>
  <si>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</si>
  <si>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</si>
  <si>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</si>
  <si>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</si>
  <si>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</si>
  <si>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</si>
  <si>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</si>
  <si>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</si>
  <si>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</si>
  <si>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</si>
  <si>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</si>
  <si>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</si>
  <si>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</si>
  <si>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</si>
  <si>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</si>
  <si>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</si>
  <si>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</si>
  <si>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</si>
  <si>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</si>
  <si>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</si>
  <si>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</si>
  <si>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</si>
  <si>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</si>
  <si>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</si>
  <si>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</si>
  <si>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</si>
  <si>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</si>
  <si>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</si>
  <si>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</si>
  <si>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</si>
  <si>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</si>
  <si>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</si>
  <si>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</si>
  <si>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</si>
  <si>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</si>
  <si>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</si>
  <si>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</si>
  <si>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</si>
  <si>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</si>
  <si>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</si>
  <si>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</si>
  <si>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</si>
  <si>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</si>
  <si>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</si>
  <si>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</si>
  <si>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</si>
  <si>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</si>
  <si>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</si>
  <si>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</si>
  <si>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</si>
  <si>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</si>
  <si>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</si>
  <si>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</si>
  <si>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</si>
  <si>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</si>
  <si>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</si>
  <si>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</si>
  <si>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</si>
  <si>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</si>
  <si>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</si>
  <si>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</si>
  <si>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</si>
  <si>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</si>
  <si>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</si>
  <si>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</si>
  <si>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</si>
  <si>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</si>
  <si>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</si>
  <si>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</si>
  <si>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</si>
  <si>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</si>
  <si>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</si>
  <si>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</si>
  <si>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</si>
  <si>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</si>
  <si>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</si>
  <si>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</si>
  <si>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</si>
  <si>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</si>
  <si>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</si>
  <si>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</si>
  <si>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</si>
  <si>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</si>
  <si>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</si>
  <si>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</si>
  <si>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</si>
  <si>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</si>
  <si>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</si>
  <si>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</si>
  <si>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</si>
  <si>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</si>
  <si>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</si>
  <si>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</si>
  <si>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</si>
  <si>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</si>
  <si>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</si>
  <si>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</si>
  <si>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</si>
  <si>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</si>
  <si>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</si>
  <si>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</si>
  <si>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</si>
  <si>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</si>
  <si>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</si>
  <si>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</si>
  <si>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</si>
  <si>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</si>
  <si>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</si>
  <si>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</si>
  <si>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</si>
  <si>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</si>
  <si>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</si>
  <si>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</si>
  <si>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</si>
  <si>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</si>
  <si>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</si>
  <si>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</si>
  <si>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</si>
  <si>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</si>
  <si>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</si>
  <si>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</si>
  <si>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</si>
  <si>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</si>
  <si>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</si>
  <si>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</si>
  <si>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</si>
  <si>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</si>
  <si>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</si>
  <si>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</si>
  <si>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</si>
  <si>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</si>
  <si>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</si>
  <si>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</si>
  <si>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</si>
  <si>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</si>
  <si>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</si>
  <si>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</si>
  <si>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</si>
  <si>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</si>
  <si>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</si>
  <si>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</si>
  <si>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</si>
  <si>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</si>
  <si>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</si>
  <si>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</si>
  <si>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</si>
  <si>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</si>
  <si>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</si>
  <si>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</si>
  <si>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</si>
  <si>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</si>
  <si>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</si>
  <si>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</si>
  <si>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</si>
  <si>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</si>
  <si>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</si>
  <si>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</si>
  <si>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</si>
  <si>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</si>
  <si>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</si>
  <si>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</si>
  <si>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</si>
  <si>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</si>
  <si>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</si>
  <si>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</si>
  <si>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</si>
  <si>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</si>
  <si>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</si>
  <si>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</si>
  <si>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</si>
  <si>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</si>
  <si>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</si>
  <si>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</si>
  <si>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</si>
  <si>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</si>
  <si>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</si>
  <si>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</si>
  <si>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</si>
  <si>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</si>
  <si>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</si>
  <si>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</si>
  <si>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</si>
  <si>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</si>
  <si>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</si>
  <si>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</si>
  <si>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</si>
  <si>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</si>
  <si>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</si>
  <si>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</si>
  <si>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</si>
  <si>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</si>
  <si>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</si>
  <si>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</si>
  <si>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</si>
  <si>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</si>
  <si>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</si>
  <si>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</si>
  <si>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</si>
  <si>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</si>
  <si>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</si>
  <si>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</si>
  <si>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</si>
  <si>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</si>
  <si>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</si>
  <si>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</si>
  <si>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</si>
  <si>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</si>
  <si>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</si>
  <si>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</si>
  <si>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</si>
  <si>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</si>
  <si>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</si>
  <si>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</si>
  <si>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</si>
  <si>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</si>
  <si>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</si>
  <si>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</si>
  <si>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</si>
  <si>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</si>
  <si>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</si>
  <si>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</si>
  <si>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</si>
  <si>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</si>
  <si>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</si>
  <si>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</si>
  <si>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</si>
  <si>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</si>
  <si>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</si>
  <si>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</si>
  <si>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</si>
  <si>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</si>
  <si>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</si>
  <si>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</si>
  <si>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</si>
  <si>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</si>
  <si>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</si>
  <si>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</si>
  <si>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</si>
  <si>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</si>
  <si>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</si>
  <si>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</si>
  <si>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</si>
  <si>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</si>
  <si>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</si>
  <si>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</si>
  <si>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</si>
  <si>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</si>
  <si>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</si>
  <si>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</si>
  <si>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</si>
  <si>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</si>
  <si>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</si>
  <si>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</si>
  <si>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</si>
  <si>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</si>
  <si>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</si>
  <si>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</si>
  <si>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</si>
  <si>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</si>
  <si>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</si>
  <si>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</si>
  <si>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</si>
  <si>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</si>
  <si>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</si>
  <si>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</si>
  <si>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</si>
  <si>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</si>
  <si>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</si>
  <si>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</si>
  <si>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</si>
  <si>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</si>
  <si>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</si>
  <si>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</si>
  <si>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</si>
  <si>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</si>
  <si>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</si>
  <si>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</si>
  <si>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</si>
  <si>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</si>
  <si>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</si>
  <si>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</si>
  <si>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</si>
  <si>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</si>
  <si>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</si>
  <si>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</si>
  <si>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</si>
  <si>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</si>
  <si>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</si>
  <si>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</si>
  <si>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</si>
  <si>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</si>
  <si>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</si>
  <si>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</si>
  <si>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</si>
  <si>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</si>
  <si>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</si>
  <si>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</si>
  <si>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</si>
  <si>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</si>
  <si>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</si>
  <si>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</si>
  <si>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</si>
  <si>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</si>
  <si>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</si>
  <si>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</si>
  <si>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</si>
  <si>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</si>
  <si>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</si>
  <si>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</si>
  <si>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</si>
  <si>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</si>
  <si>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</si>
  <si>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</si>
  <si>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</si>
  <si>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</si>
  <si>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</si>
  <si>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</si>
  <si>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</si>
  <si>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</si>
  <si>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</si>
  <si>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</si>
  <si>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</si>
  <si>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</si>
  <si>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</si>
  <si>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</si>
  <si>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</si>
  <si>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</si>
  <si>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</si>
  <si>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</si>
  <si>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</si>
  <si>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</si>
  <si>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</si>
  <si>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</si>
  <si>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</si>
  <si>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</si>
  <si>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</si>
  <si>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</si>
  <si>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</si>
  <si>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</si>
  <si>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</si>
  <si>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</si>
  <si>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</si>
  <si>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</si>
  <si>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</si>
  <si>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</si>
  <si>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</si>
  <si>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</si>
  <si>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</si>
  <si>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</si>
  <si>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</si>
  <si>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</si>
  <si>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</si>
  <si>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</si>
  <si>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</si>
  <si>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</si>
  <si>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</si>
  <si>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</si>
  <si>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</si>
  <si>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</si>
  <si>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</si>
  <si>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</si>
  <si>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</si>
  <si>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</si>
  <si>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</si>
  <si>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</si>
  <si>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</si>
  <si>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</si>
  <si>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</si>
  <si>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</si>
  <si>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</si>
  <si>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</si>
  <si>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</si>
  <si>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</si>
  <si>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</si>
  <si>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</si>
  <si>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</si>
  <si>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</si>
  <si>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</si>
  <si>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</si>
  <si>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</si>
  <si>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</si>
  <si>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</si>
  <si>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</si>
  <si>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</si>
  <si>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</si>
  <si>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</si>
  <si>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</si>
  <si>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</si>
  <si>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</si>
  <si>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</si>
  <si>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</si>
  <si>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</si>
  <si>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</si>
  <si>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</si>
  <si>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</si>
  <si>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</si>
  <si>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</si>
  <si>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</si>
  <si>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</si>
  <si>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</si>
  <si>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</si>
  <si>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</si>
  <si>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</si>
  <si>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</si>
  <si>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</si>
  <si>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</si>
  <si>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</si>
  <si>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</si>
  <si>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</si>
  <si>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</si>
  <si>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</si>
  <si>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</si>
  <si>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</si>
  <si>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</si>
  <si>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</si>
  <si>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</si>
  <si>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</si>
  <si>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</si>
  <si>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</si>
  <si>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</si>
  <si>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</si>
  <si>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</si>
  <si>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</si>
  <si>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</si>
  <si>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</si>
  <si>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</si>
  <si>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</si>
  <si>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</si>
  <si>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</si>
  <si>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</si>
  <si>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</si>
  <si>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</si>
  <si>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</si>
  <si>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</si>
  <si>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</si>
  <si>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</si>
  <si>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</si>
  <si>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</si>
  <si>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</si>
  <si>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</si>
  <si>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</si>
  <si>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</si>
  <si>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</si>
  <si>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</si>
  <si>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</si>
  <si>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</si>
  <si>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</si>
  <si>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</si>
  <si>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</si>
  <si>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</si>
  <si>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</si>
  <si>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</si>
  <si>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</si>
  <si>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</si>
  <si>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</si>
  <si>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</si>
  <si>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</si>
  <si>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</si>
  <si>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</si>
  <si>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</si>
  <si>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</si>
  <si>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</si>
  <si>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</si>
  <si>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</si>
  <si>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</si>
  <si>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</si>
  <si>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</si>
  <si>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</si>
  <si>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</si>
  <si>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</si>
  <si>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</si>
  <si>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</si>
  <si>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</si>
  <si>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</si>
  <si>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</si>
  <si>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</si>
  <si>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</si>
  <si>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</si>
  <si>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</si>
  <si>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</si>
  <si>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</si>
  <si>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</si>
  <si>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</si>
  <si>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</si>
  <si>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</si>
  <si>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</si>
  <si>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</si>
  <si>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</si>
  <si>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</si>
  <si>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</si>
  <si>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</si>
  <si>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</si>
  <si>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</si>
  <si>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</si>
  <si>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</si>
  <si>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</si>
  <si>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</si>
  <si>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</si>
  <si>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</si>
  <si>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</si>
  <si>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</si>
  <si>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</si>
  <si>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</si>
  <si>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</si>
  <si>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</si>
  <si>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</si>
  <si>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</si>
  <si>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</si>
  <si>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</si>
  <si>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</si>
  <si>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</si>
  <si>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</si>
  <si>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</si>
  <si>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</si>
  <si>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</si>
  <si>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</si>
  <si>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</si>
  <si>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</si>
  <si>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</si>
  <si>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</si>
  <si>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</si>
  <si>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</si>
  <si>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</si>
  <si>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</si>
  <si>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</si>
  <si>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</si>
  <si>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</si>
  <si>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</si>
  <si>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</si>
  <si>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</si>
  <si>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</si>
  <si>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</si>
  <si>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</si>
  <si>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</si>
  <si>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</si>
  <si>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</si>
  <si>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</si>
  <si>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</si>
  <si>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</si>
  <si>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</si>
  <si>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</si>
  <si>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</si>
  <si>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</si>
  <si>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</si>
  <si>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</si>
  <si>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</si>
  <si>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</si>
  <si>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</si>
  <si>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</si>
  <si>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</si>
  <si>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</si>
  <si>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</si>
  <si>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</si>
  <si>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</si>
  <si>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</si>
  <si>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</si>
  <si>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</si>
  <si>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</si>
  <si>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</si>
  <si>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</si>
  <si>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</si>
  <si>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</si>
  <si>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</si>
  <si>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</si>
  <si>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</si>
  <si>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</si>
  <si>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</si>
  <si>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</si>
  <si>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</si>
  <si>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</si>
  <si>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</si>
  <si>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</si>
  <si>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</si>
  <si>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</si>
  <si>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</si>
  <si>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</si>
  <si>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</si>
  <si>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</si>
  <si>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</si>
  <si>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</si>
  <si>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</si>
  <si>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</si>
  <si>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</si>
  <si>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</si>
  <si>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</si>
  <si>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</si>
  <si>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</si>
  <si>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</si>
  <si>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</si>
  <si>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</si>
  <si>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</si>
  <si>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</si>
  <si>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</si>
  <si>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</si>
  <si>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</si>
  <si>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</si>
  <si>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</si>
  <si>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</si>
  <si>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</si>
  <si>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</si>
  <si>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</si>
  <si>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</si>
  <si>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</si>
  <si>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</si>
  <si>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</si>
  <si>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</si>
  <si>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</si>
  <si>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</si>
  <si>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</si>
  <si>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</si>
  <si>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</si>
  <si>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</si>
  <si>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</si>
  <si>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</si>
  <si>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</si>
  <si>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</si>
  <si>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</si>
  <si>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</si>
  <si>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</si>
  <si>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</si>
  <si>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</si>
  <si>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</si>
  <si>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</si>
  <si>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</si>
  <si>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</si>
  <si>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</si>
  <si>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</si>
  <si>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</si>
  <si>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</si>
  <si>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</si>
  <si>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</si>
  <si>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</si>
  <si>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</si>
  <si>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</si>
  <si>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</si>
  <si>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</si>
  <si>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</si>
  <si>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</si>
  <si>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</si>
  <si>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</si>
  <si>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</si>
  <si>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</si>
  <si>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</si>
  <si>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</si>
  <si>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</si>
  <si>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</si>
  <si>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</si>
  <si>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</si>
  <si>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</si>
  <si>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</si>
  <si>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</si>
  <si>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</si>
  <si>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</si>
  <si>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</si>
  <si>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</si>
  <si>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</si>
  <si>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</si>
  <si>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</si>
  <si>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</si>
  <si>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</si>
  <si>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</si>
  <si>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</si>
  <si>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</si>
  <si>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</si>
  <si>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</si>
  <si>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</si>
  <si>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</si>
  <si>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</si>
  <si>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</si>
  <si>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</si>
  <si>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</si>
  <si>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</si>
  <si>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</si>
  <si>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</si>
  <si>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</si>
  <si>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</si>
  <si>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</si>
  <si>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</si>
  <si>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</si>
  <si>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</si>
  <si>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</si>
  <si>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</si>
  <si>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</si>
  <si>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</si>
  <si>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</si>
  <si>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</si>
  <si>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</si>
  <si>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</si>
  <si>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</si>
  <si>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</si>
  <si>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</si>
  <si>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</si>
  <si>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</si>
  <si>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</si>
  <si>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</si>
  <si>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</si>
  <si>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</si>
  <si>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</si>
  <si>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</si>
  <si>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</si>
  <si>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</si>
  <si>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</si>
  <si>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</si>
  <si>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</si>
  <si>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</si>
  <si>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</si>
  <si>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</si>
  <si>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</si>
  <si>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</si>
  <si>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</si>
  <si>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</si>
  <si>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</si>
  <si>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</si>
  <si>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</si>
  <si>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</si>
  <si>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</si>
  <si>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</si>
  <si>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</si>
  <si>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</si>
  <si>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</si>
  <si>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</si>
  <si>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</si>
  <si>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</si>
  <si>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</si>
  <si>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</si>
  <si>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</si>
  <si>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</si>
  <si>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</si>
  <si>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</si>
  <si>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</si>
  <si>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</si>
  <si>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</si>
  <si>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</si>
  <si>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</si>
  <si>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</si>
  <si>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</si>
  <si>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</si>
  <si>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</si>
  <si>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</si>
  <si>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</si>
  <si>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</si>
  <si>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</si>
  <si>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</si>
  <si>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</si>
  <si>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</si>
  <si>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</si>
  <si>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</si>
  <si>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</si>
  <si>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</si>
  <si>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</si>
  <si>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</si>
  <si>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</si>
  <si>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</si>
  <si>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</si>
  <si>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</si>
  <si>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</si>
  <si>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</si>
  <si>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</si>
  <si>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</si>
  <si>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</si>
  <si>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</si>
  <si>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</si>
  <si>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</si>
  <si>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</si>
  <si>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</si>
  <si>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</si>
  <si>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</si>
  <si>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</si>
  <si>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</si>
  <si>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</si>
  <si>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</si>
  <si>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</si>
  <si>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</si>
  <si>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</si>
  <si>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</si>
  <si>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</si>
  <si>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</si>
  <si>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</si>
  <si>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</si>
  <si>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</si>
  <si>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</si>
  <si>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</si>
  <si>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</si>
  <si>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</si>
  <si>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</si>
  <si>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</si>
  <si>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</si>
  <si>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</si>
  <si>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</si>
  <si>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</si>
  <si>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</si>
  <si>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</si>
  <si>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</si>
  <si>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</si>
  <si>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</si>
  <si>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</si>
  <si>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</si>
  <si>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</si>
  <si>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</si>
  <si>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</si>
  <si>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</si>
  <si>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</si>
  <si>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</si>
  <si>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</si>
  <si>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</si>
  <si>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</si>
  <si>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</si>
  <si>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</si>
  <si>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</si>
  <si>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</si>
  <si>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</si>
  <si>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</si>
  <si>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</si>
  <si>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</si>
  <si>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</si>
  <si>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</si>
  <si>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</si>
  <si>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</si>
  <si>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</si>
  <si>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</si>
  <si>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</si>
  <si>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</si>
  <si>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</si>
  <si>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</si>
  <si>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</si>
  <si>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</si>
  <si>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</si>
  <si>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</si>
  <si>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</si>
  <si>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</si>
  <si>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</si>
  <si>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</si>
  <si>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</si>
  <si>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</si>
  <si>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</si>
  <si>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</si>
  <si>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</si>
  <si>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</si>
  <si>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</si>
  <si>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</si>
  <si>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</si>
  <si>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</si>
  <si>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</si>
  <si>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</si>
  <si>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</si>
  <si>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</si>
  <si>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</si>
  <si>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</si>
  <si>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</si>
  <si>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</si>
  <si>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</si>
  <si>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</si>
  <si>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</si>
  <si>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</si>
  <si>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</si>
  <si>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</si>
  <si>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</si>
  <si>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</si>
  <si>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</si>
  <si>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</si>
  <si>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</si>
  <si>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</si>
  <si>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</si>
  <si>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</si>
  <si>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</si>
  <si>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</si>
  <si>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</si>
  <si>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</si>
  <si>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</si>
  <si>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</si>
  <si>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</si>
  <si>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</si>
  <si>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</si>
  <si>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</si>
  <si>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</si>
  <si>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</si>
  <si>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</si>
  <si>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</si>
  <si>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</si>
  <si>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</si>
  <si>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</si>
  <si>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</si>
  <si>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</si>
  <si>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</si>
  <si>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</si>
  <si>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</si>
  <si>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</si>
  <si>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</si>
  <si>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</si>
  <si>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</si>
  <si>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</si>
  <si>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</si>
  <si>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</si>
  <si>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</si>
  <si>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</si>
  <si>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</si>
  <si>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</si>
  <si>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</si>
  <si>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</si>
  <si>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</si>
  <si>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</si>
  <si>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</si>
  <si>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</si>
  <si>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</si>
  <si>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</si>
  <si>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</si>
  <si>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</si>
  <si>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</si>
  <si>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</si>
  <si>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</si>
  <si>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</si>
  <si>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</si>
  <si>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</si>
  <si>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</si>
  <si>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</si>
  <si>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</si>
  <si>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</si>
  <si>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</si>
  <si>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</si>
  <si>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</si>
  <si>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</si>
  <si>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</si>
  <si>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</si>
  <si>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</si>
  <si>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</si>
  <si>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</si>
  <si>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</si>
  <si>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</si>
  <si>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</si>
  <si>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</si>
  <si>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</si>
  <si>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</si>
  <si>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</si>
  <si>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</si>
  <si>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</si>
  <si>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</si>
  <si>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</si>
  <si>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</si>
  <si>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</si>
  <si>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</si>
  <si>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</si>
  <si>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</si>
  <si>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</si>
  <si>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</si>
  <si>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</si>
  <si>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</si>
  <si>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</si>
  <si>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</si>
  <si>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</si>
  <si>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</si>
  <si>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</si>
  <si>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</si>
  <si>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</si>
  <si>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</si>
  <si>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</si>
  <si>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</si>
  <si>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</si>
  <si>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</si>
  <si>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</si>
  <si>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</si>
  <si>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</si>
  <si>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</si>
  <si>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</si>
  <si>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</si>
  <si>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</si>
  <si>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</si>
  <si>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</si>
  <si>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</si>
  <si>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</si>
  <si>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</si>
  <si>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</si>
  <si>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</si>
  <si>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</si>
  <si>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</si>
  <si>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</si>
  <si>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</si>
  <si>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</si>
  <si>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</si>
  <si>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</si>
  <si>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</si>
  <si>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</si>
  <si>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</si>
  <si>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</si>
  <si>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</si>
  <si>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</si>
  <si>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</si>
  <si>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</si>
  <si>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</si>
  <si>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</si>
  <si>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</si>
  <si>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</si>
  <si>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</si>
  <si>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</si>
  <si>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</si>
  <si>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</si>
  <si>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</si>
  <si>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</si>
  <si>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</si>
  <si>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</si>
  <si>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</si>
  <si>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</si>
  <si>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</si>
  <si>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</si>
  <si>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</si>
  <si>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</si>
  <si>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</si>
  <si>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</si>
  <si>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</si>
  <si>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</si>
  <si>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</si>
  <si>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</si>
  <si>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</si>
  <si>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</si>
  <si>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</si>
  <si>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</si>
  <si>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</si>
  <si>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</si>
  <si>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</si>
  <si>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</si>
  <si>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</si>
  <si>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</si>
  <si>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</si>
  <si>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</si>
  <si>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</si>
  <si>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</si>
  <si>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</si>
  <si>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</si>
  <si>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</si>
  <si>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</si>
  <si>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</si>
  <si>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</si>
  <si>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</si>
  <si>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</si>
  <si>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</si>
  <si>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</si>
  <si>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</si>
  <si>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</si>
  <si>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</si>
  <si>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</si>
  <si>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</si>
  <si>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</si>
  <si>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</si>
  <si>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</si>
  <si>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</si>
  <si>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</si>
  <si>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</si>
  <si>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</si>
  <si>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</si>
  <si>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</si>
  <si>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</si>
  <si>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</si>
  <si>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</si>
  <si>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</si>
  <si>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</si>
  <si>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</si>
  <si>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</si>
  <si>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</si>
  <si>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</si>
  <si>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</si>
  <si>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</si>
  <si>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</si>
  <si>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</si>
  <si>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</si>
  <si>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</si>
  <si>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</si>
  <si>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</si>
  <si>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</si>
  <si>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</si>
  <si>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</si>
  <si>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</si>
  <si>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</si>
  <si>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</si>
  <si>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</si>
  <si>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</si>
  <si>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</si>
  <si>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</si>
  <si>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</si>
  <si>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</si>
  <si>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</si>
  <si>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</si>
  <si>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</si>
  <si>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</si>
  <si>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</si>
  <si>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</si>
  <si>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</si>
  <si>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</si>
  <si>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</si>
  <si>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</si>
  <si>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</si>
  <si>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</si>
  <si>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</si>
  <si>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</si>
  <si>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</si>
  <si>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</si>
  <si>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</si>
  <si>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</si>
  <si>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</si>
  <si>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</si>
  <si>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</si>
  <si>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</si>
  <si>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</si>
  <si>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</si>
  <si>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</si>
  <si>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</si>
  <si>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</si>
  <si>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</si>
  <si>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</si>
  <si>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</si>
  <si>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</si>
  <si>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</si>
  <si>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</si>
  <si>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</si>
  <si>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</si>
  <si>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</si>
  <si>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</si>
  <si>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</si>
  <si>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</si>
  <si>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</si>
  <si>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</si>
  <si>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</si>
  <si>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</si>
  <si>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</si>
  <si>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</si>
  <si>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</si>
  <si>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</si>
  <si>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</si>
  <si>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</si>
  <si>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</si>
  <si>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</si>
  <si>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</si>
  <si>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</si>
  <si>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</si>
  <si>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</si>
  <si>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</si>
  <si>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</si>
  <si>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</si>
  <si>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</si>
  <si>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</si>
  <si>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</si>
  <si>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</si>
  <si>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</si>
  <si>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</si>
  <si>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</si>
  <si>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</si>
  <si>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</si>
  <si>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</si>
  <si>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</si>
  <si>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</si>
  <si>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</si>
  <si>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</si>
  <si>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</si>
  <si>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</si>
  <si>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</si>
  <si>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</si>
  <si>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</si>
  <si>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</si>
  <si>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</si>
  <si>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</si>
  <si>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</si>
  <si>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</si>
  <si>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</si>
  <si>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</si>
  <si>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</si>
  <si>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</si>
  <si>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</si>
  <si>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</si>
  <si>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</si>
  <si>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</si>
  <si>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</si>
  <si>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</si>
  <si>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</si>
  <si>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</si>
  <si>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</si>
  <si>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</si>
  <si>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</si>
  <si>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</si>
  <si>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</si>
  <si>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</si>
  <si>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</si>
  <si>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</si>
  <si>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</si>
  <si>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</si>
  <si>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</si>
  <si>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</si>
  <si>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</si>
  <si>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</si>
  <si>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</si>
  <si>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</si>
  <si>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</si>
  <si>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</si>
  <si>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</si>
  <si>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</si>
  <si>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</si>
  <si>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</si>
  <si>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</si>
  <si>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</si>
  <si>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</si>
  <si>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</si>
  <si>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</si>
  <si>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</si>
  <si>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</si>
  <si>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</si>
  <si>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</si>
  <si>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</si>
  <si>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</si>
  <si>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</si>
  <si>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</si>
  <si>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</si>
  <si>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</si>
  <si>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</si>
  <si>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</si>
  <si>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</si>
  <si>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</si>
  <si>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</si>
  <si>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</si>
  <si>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</si>
  <si>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</si>
  <si>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</si>
  <si>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</si>
  <si>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</si>
  <si>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</si>
  <si>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</si>
  <si>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</si>
  <si>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</si>
  <si>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</si>
  <si>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</si>
  <si>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</si>
  <si>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</si>
  <si>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</si>
  <si>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</si>
  <si>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</si>
  <si>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</si>
  <si>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</si>
  <si>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</si>
  <si>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</si>
  <si>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</si>
  <si>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</si>
  <si>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</si>
  <si>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</si>
  <si>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</si>
  <si>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</si>
  <si>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</si>
  <si>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</si>
  <si>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</si>
  <si>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</si>
  <si>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</si>
  <si>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</si>
  <si>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</si>
  <si>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</si>
  <si>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</si>
  <si>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</si>
  <si>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</si>
  <si>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</si>
  <si>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</si>
  <si>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</si>
  <si>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</si>
  <si>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</si>
  <si>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</si>
  <si>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</si>
  <si>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</si>
  <si>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</si>
  <si>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</si>
  <si>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</si>
  <si>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</si>
  <si>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</si>
  <si>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</si>
  <si>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</si>
  <si>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</si>
  <si>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</si>
  <si>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</si>
  <si>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</si>
  <si>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</si>
  <si>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</si>
  <si>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</si>
  <si>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</si>
  <si>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</si>
  <si>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</si>
  <si>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</si>
  <si>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</si>
  <si>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</si>
  <si>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</si>
  <si>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</si>
  <si>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</si>
  <si>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</si>
  <si>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</si>
  <si>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</si>
  <si>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</si>
  <si>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</si>
  <si>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</si>
  <si>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</si>
  <si>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</si>
  <si>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</si>
  <si>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</si>
  <si>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</si>
  <si>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</si>
  <si>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</si>
  <si>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</si>
  <si>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</si>
  <si>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</si>
  <si>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</si>
  <si>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</si>
  <si>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</si>
  <si>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</si>
  <si>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</si>
  <si>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</si>
  <si>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</si>
  <si>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</si>
  <si>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</si>
  <si>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</si>
  <si>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</si>
  <si>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</si>
  <si>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</si>
  <si>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</si>
  <si>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</si>
  <si>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</si>
  <si>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</si>
  <si>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</si>
  <si>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</si>
  <si>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</si>
  <si>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</si>
  <si>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</si>
  <si>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</si>
  <si>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</si>
  <si>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</si>
  <si>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</si>
  <si>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</si>
  <si>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</si>
  <si>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</si>
  <si>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</si>
  <si>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</si>
  <si>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</si>
  <si>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</si>
  <si>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</si>
  <si>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</si>
  <si>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</si>
  <si>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</si>
  <si>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</si>
  <si>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</si>
  <si>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</si>
  <si>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</si>
  <si>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</si>
  <si>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</si>
  <si>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</si>
  <si>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</si>
  <si>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</si>
  <si>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</si>
  <si>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</si>
  <si>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</si>
  <si>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</si>
  <si>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</si>
  <si>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</si>
  <si>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</si>
  <si>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</si>
  <si>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</si>
  <si>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</si>
  <si>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</si>
  <si>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</si>
  <si>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</si>
  <si>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</si>
  <si>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</si>
  <si>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</si>
  <si>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</si>
  <si>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</si>
  <si>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</si>
  <si>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</si>
  <si>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</si>
  <si>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</si>
  <si>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</si>
  <si>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</si>
  <si>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</si>
  <si>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</si>
  <si>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</si>
  <si>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</si>
  <si>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</si>
  <si>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</si>
  <si>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</si>
  <si>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</si>
  <si>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</si>
  <si>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</si>
  <si>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</si>
  <si>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</si>
  <si>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</si>
  <si>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</si>
  <si>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</si>
  <si>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</si>
  <si>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</si>
  <si>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</si>
  <si>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</si>
  <si>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</si>
  <si>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</si>
  <si>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</si>
  <si>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</si>
  <si>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</si>
  <si>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</si>
  <si>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</si>
  <si>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</si>
  <si>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</si>
  <si>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</si>
  <si>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</si>
  <si>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</si>
  <si>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</si>
  <si>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</si>
  <si>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</si>
  <si>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</si>
  <si>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</si>
  <si>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</si>
  <si>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</si>
  <si>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</si>
  <si>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</si>
  <si>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</si>
  <si>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</si>
  <si>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</si>
  <si>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</si>
  <si>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</si>
  <si>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</si>
  <si>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</si>
  <si>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</si>
  <si>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</si>
  <si>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</si>
  <si>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</si>
  <si>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</si>
  <si>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</si>
  <si>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</si>
  <si>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</si>
  <si>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</si>
  <si>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</si>
  <si>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</si>
  <si>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</si>
  <si>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</si>
  <si>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</si>
  <si>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</si>
  <si>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</si>
  <si>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</si>
  <si>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</si>
  <si>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</si>
  <si>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</si>
  <si>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</si>
  <si>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</si>
  <si>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</si>
  <si>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</si>
  <si>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</si>
  <si>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</si>
  <si>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</si>
  <si>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</si>
  <si>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</si>
  <si>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</si>
  <si>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</si>
  <si>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</si>
  <si>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</si>
  <si>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</si>
  <si>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</si>
  <si>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</si>
  <si>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</si>
  <si>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</si>
  <si>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</si>
  <si>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</si>
  <si>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</si>
  <si>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</si>
  <si>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</si>
  <si>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</si>
  <si>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</si>
  <si>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</si>
  <si>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</si>
  <si>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</si>
  <si>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</si>
  <si>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</si>
  <si>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</si>
  <si>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</si>
  <si>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</si>
  <si>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</si>
  <si>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</si>
  <si>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</si>
  <si>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</si>
  <si>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</si>
  <si>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</si>
  <si>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</si>
  <si>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</si>
  <si>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</si>
  <si>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</si>
  <si>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</si>
  <si>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</si>
  <si>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</si>
  <si>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</si>
  <si>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</si>
  <si>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</si>
  <si>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</si>
  <si>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</si>
  <si>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</si>
  <si>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</si>
  <si>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</si>
  <si>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</si>
  <si>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</si>
  <si>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</si>
  <si>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</si>
  <si>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</si>
  <si>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</si>
  <si>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</si>
  <si>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</si>
  <si>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</si>
  <si>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</si>
  <si>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</si>
  <si>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</si>
  <si>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</si>
  <si>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</si>
  <si>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</si>
  <si>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</si>
  <si>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</si>
  <si>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</si>
  <si>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</si>
  <si>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</si>
  <si>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</si>
  <si>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</si>
  <si>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</si>
  <si>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</si>
  <si>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</si>
  <si>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</si>
  <si>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</si>
  <si>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</si>
  <si>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</si>
  <si>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</si>
  <si>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</si>
  <si>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</si>
  <si>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</si>
  <si>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</si>
  <si>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</si>
  <si>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</si>
  <si>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</si>
  <si>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</si>
  <si>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</si>
  <si>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</si>
  <si>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</si>
  <si>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</si>
  <si>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</si>
  <si>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</si>
  <si>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</si>
  <si>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</si>
  <si>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</si>
  <si>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</si>
  <si>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</si>
  <si>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</si>
  <si>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</si>
  <si>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</si>
  <si>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</si>
  <si>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</si>
  <si>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</si>
  <si>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</si>
  <si>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</si>
  <si>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</si>
  <si>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</si>
  <si>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</si>
  <si>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</si>
  <si>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</si>
  <si>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</si>
  <si>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</si>
  <si>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</si>
  <si>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</si>
  <si>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</si>
  <si>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</si>
  <si>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</si>
  <si>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</si>
  <si>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</si>
  <si>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</si>
  <si>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</si>
  <si>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</si>
  <si>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</si>
  <si>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</si>
  <si>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</si>
  <si>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</si>
  <si>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</si>
  <si>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</si>
  <si>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</si>
  <si>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</si>
  <si>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</si>
  <si>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</si>
  <si>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</si>
  <si>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</si>
  <si>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</si>
  <si>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</si>
  <si>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</si>
  <si>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</si>
  <si>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</si>
  <si>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</si>
  <si>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</si>
  <si>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</si>
  <si>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</si>
  <si>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</si>
  <si>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</si>
  <si>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</si>
  <si>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</si>
  <si>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</si>
  <si>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</si>
  <si>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</si>
  <si>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</si>
  <si>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</si>
  <si>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</si>
  <si>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</si>
  <si>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</si>
  <si>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</si>
  <si>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</si>
  <si>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</si>
  <si>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</si>
  <si>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</si>
  <si>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</si>
  <si>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</si>
  <si>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</si>
  <si>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</si>
  <si>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</si>
  <si>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</si>
  <si>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</si>
  <si>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</si>
  <si>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</si>
  <si>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</si>
  <si>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</si>
  <si>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</si>
  <si>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</si>
  <si>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</si>
  <si>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</si>
  <si>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</si>
  <si>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</si>
  <si>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</si>
  <si>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</si>
  <si>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</si>
  <si>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</si>
  <si>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</si>
  <si>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</si>
  <si>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</si>
  <si>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</si>
  <si>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</si>
  <si>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</si>
  <si>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</si>
  <si>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</si>
  <si>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</si>
  <si>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</si>
  <si>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</si>
  <si>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</si>
  <si>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</si>
  <si>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</si>
  <si>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</si>
  <si>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</si>
  <si>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</si>
  <si>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</si>
  <si>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</si>
  <si>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</si>
  <si>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</si>
  <si>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</si>
  <si>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</si>
  <si>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</si>
  <si>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</si>
  <si>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</si>
  <si>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</si>
  <si>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</si>
  <si>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</si>
  <si>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</si>
  <si>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</si>
  <si>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</si>
  <si>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</si>
  <si>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</si>
  <si>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</si>
  <si>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</si>
  <si>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</si>
  <si>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</si>
  <si>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</si>
  <si>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</si>
  <si>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</si>
  <si>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</si>
  <si>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</si>
  <si>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</si>
  <si>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</si>
  <si>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</si>
  <si>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</si>
  <si>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</si>
  <si>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</si>
  <si>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</si>
  <si>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</si>
  <si>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</si>
  <si>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</si>
  <si>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</si>
  <si>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</si>
  <si>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</si>
  <si>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</si>
  <si>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</si>
  <si>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</si>
  <si>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</si>
  <si>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</si>
  <si>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</si>
  <si>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</si>
  <si>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</si>
  <si>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</si>
  <si>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</si>
  <si>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</si>
  <si>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</si>
  <si>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</si>
  <si>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</si>
  <si>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</si>
  <si>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</si>
  <si>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</si>
  <si>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</si>
  <si>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</si>
  <si>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</si>
  <si>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</si>
  <si>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</si>
  <si>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</si>
  <si>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</si>
  <si>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</si>
  <si>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</si>
  <si>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</si>
  <si>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</si>
  <si>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</si>
  <si>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</si>
  <si>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</si>
  <si>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</si>
  <si>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</si>
  <si>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</si>
  <si>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</si>
  <si>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</si>
  <si>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</si>
  <si>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</si>
  <si>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</si>
  <si>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</si>
  <si>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</si>
  <si>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</si>
  <si>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</si>
  <si>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</si>
  <si>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</si>
  <si>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</si>
  <si>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</si>
  <si>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</si>
  <si>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</si>
  <si>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</si>
  <si>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</si>
  <si>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</si>
  <si>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</si>
  <si>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</si>
  <si>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</si>
  <si>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</si>
  <si>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</si>
  <si>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</si>
  <si>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</si>
  <si>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</si>
  <si>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</si>
  <si>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</si>
  <si>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</si>
  <si>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</si>
  <si>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</si>
  <si>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</si>
  <si>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</si>
  <si>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</si>
  <si>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</si>
  <si>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</si>
  <si>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</si>
  <si>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</si>
  <si>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</si>
  <si>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</si>
  <si>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</si>
  <si>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</si>
  <si>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</si>
  <si>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</si>
  <si>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</si>
  <si>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</si>
  <si>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</si>
  <si>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</si>
  <si>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</si>
  <si>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</si>
  <si>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</si>
  <si>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</si>
  <si>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</si>
  <si>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</si>
  <si>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</si>
  <si>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</si>
  <si>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</si>
  <si>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</si>
  <si>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</si>
  <si>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</si>
  <si>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</si>
  <si>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</si>
  <si>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</si>
  <si>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</si>
  <si>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</si>
  <si>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</si>
  <si>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</si>
  <si>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</si>
  <si>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</si>
  <si>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</si>
  <si>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</si>
  <si>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</si>
  <si>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</si>
  <si>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</si>
  <si>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</si>
  <si>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</si>
  <si>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</si>
  <si>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</si>
  <si>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</si>
  <si>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</si>
  <si>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</si>
  <si>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</si>
  <si>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</si>
  <si>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</si>
  <si>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</si>
  <si>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</si>
  <si>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</si>
  <si>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</si>
  <si>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</si>
  <si>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</si>
  <si>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</si>
  <si>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</si>
  <si>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</si>
  <si>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</si>
  <si>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</si>
  <si>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</si>
  <si>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</si>
  <si>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</si>
  <si>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</si>
  <si>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</si>
  <si>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</si>
  <si>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</si>
  <si>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</si>
  <si>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</si>
  <si>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</si>
  <si>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</si>
  <si>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</si>
  <si>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</si>
  <si>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</si>
  <si>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</si>
  <si>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</si>
  <si>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</si>
  <si>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</si>
  <si>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</si>
  <si>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</si>
  <si>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</si>
  <si>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</si>
  <si>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</si>
  <si>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</si>
  <si>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</si>
  <si>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</si>
  <si>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</si>
  <si>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</si>
  <si>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</si>
  <si>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</si>
  <si>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</si>
  <si>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</si>
  <si>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</si>
  <si>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</si>
  <si>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</si>
  <si>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</si>
  <si>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</si>
  <si>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</si>
  <si>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</si>
  <si>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</si>
  <si>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</si>
  <si>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</si>
  <si>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</si>
  <si>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</si>
  <si>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</si>
  <si>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</si>
  <si>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</si>
  <si>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</si>
  <si>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</si>
  <si>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</si>
  <si>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</si>
  <si>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</si>
  <si>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</si>
  <si>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</si>
  <si>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</si>
  <si>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</si>
  <si>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</si>
  <si>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</si>
  <si>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</si>
  <si>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</si>
  <si>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</si>
  <si>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</si>
  <si>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</si>
  <si>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</si>
  <si>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</si>
  <si>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</si>
  <si>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</si>
  <si>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</si>
  <si>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</si>
  <si>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</si>
  <si>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</si>
  <si>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</si>
  <si>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</si>
  <si>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</si>
  <si>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</si>
  <si>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</si>
  <si>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</si>
  <si>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</si>
  <si>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</si>
  <si>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</si>
  <si>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</si>
  <si>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</si>
  <si>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</si>
  <si>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</si>
  <si>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</si>
  <si>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</si>
  <si>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</si>
  <si>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</si>
  <si>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</si>
  <si>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</si>
  <si>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</si>
  <si>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</si>
  <si>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</si>
  <si>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</si>
  <si>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</si>
  <si>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</si>
  <si>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</si>
  <si>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</si>
  <si>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</si>
  <si>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</si>
  <si>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</si>
  <si>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</si>
  <si>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</si>
  <si>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</si>
  <si>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</si>
  <si>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</si>
  <si>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</si>
  <si>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</si>
  <si>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</si>
  <si>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</si>
  <si>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</si>
  <si>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</si>
  <si>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</si>
  <si>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</si>
  <si>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</si>
  <si>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</si>
  <si>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</si>
  <si>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</si>
  <si>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</si>
  <si>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</si>
  <si>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</si>
  <si>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</si>
  <si>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</si>
  <si>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</si>
  <si>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</si>
  <si>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</si>
  <si>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</si>
  <si>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</si>
  <si>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</si>
  <si>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</si>
  <si>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</si>
  <si>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</si>
  <si>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</si>
  <si>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</si>
  <si>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</si>
  <si>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</si>
  <si>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</si>
  <si>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</si>
  <si>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</si>
  <si>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</si>
  <si>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</si>
  <si>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</si>
  <si>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</si>
  <si>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</si>
  <si>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</si>
  <si>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</si>
  <si>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</si>
  <si>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</si>
  <si>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</si>
  <si>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</si>
  <si>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</si>
  <si>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</si>
  <si>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</si>
  <si>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</si>
  <si>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</si>
  <si>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</si>
  <si>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</si>
  <si>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</si>
  <si>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</si>
  <si>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</si>
  <si>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</si>
  <si>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</si>
  <si>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</si>
  <si>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</si>
  <si>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</si>
  <si>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</si>
  <si>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</si>
  <si>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</si>
  <si>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</si>
  <si>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</si>
  <si>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</si>
  <si>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</si>
  <si>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</si>
  <si>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</si>
  <si>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</si>
  <si>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</si>
  <si>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</si>
  <si>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</si>
  <si>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</si>
  <si>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</si>
  <si>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</si>
  <si>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</si>
  <si>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</si>
  <si>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</si>
  <si>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</si>
  <si>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</si>
  <si>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</si>
  <si>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</si>
  <si>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</si>
  <si>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</si>
  <si>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</si>
  <si>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</si>
  <si>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</si>
  <si>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</si>
  <si>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</si>
  <si>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</si>
  <si>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</si>
  <si>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</si>
  <si>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</si>
  <si>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</si>
  <si>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</si>
  <si>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</si>
  <si>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</si>
  <si>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</si>
  <si>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</si>
  <si>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</si>
  <si>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</si>
  <si>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</si>
  <si>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</si>
  <si>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</si>
  <si>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</si>
  <si>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</si>
  <si>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</si>
  <si>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</si>
  <si>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</si>
  <si>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</si>
  <si>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</si>
  <si>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</si>
  <si>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</si>
  <si>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</si>
  <si>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</si>
  <si>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</si>
  <si>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</si>
  <si>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</si>
  <si>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</si>
  <si>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</si>
  <si>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</si>
  <si>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</si>
  <si>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</si>
  <si>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</si>
  <si>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</si>
  <si>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</si>
  <si>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</si>
  <si>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</si>
  <si>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</si>
  <si>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</si>
  <si>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</si>
  <si>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</si>
  <si>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</si>
  <si>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</si>
  <si>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</si>
  <si>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</si>
  <si>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</si>
  <si>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</si>
  <si>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</si>
  <si>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</si>
  <si>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</si>
  <si>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</si>
  <si>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</si>
  <si>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</si>
  <si>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</si>
  <si>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</si>
  <si>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</si>
  <si>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</si>
  <si>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</si>
  <si>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</si>
  <si>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</si>
  <si>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</si>
  <si>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</si>
  <si>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</si>
  <si>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</si>
  <si>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</si>
  <si>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</si>
  <si>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</si>
  <si>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</si>
  <si>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</si>
  <si>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</si>
  <si>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</si>
  <si>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</si>
  <si>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</si>
  <si>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</si>
  <si>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</si>
  <si>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</si>
  <si>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</si>
  <si>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</si>
  <si>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</si>
  <si>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</si>
  <si>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</si>
  <si>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</si>
  <si>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</si>
  <si>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</si>
  <si>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</si>
  <si>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</si>
  <si>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</si>
  <si>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</si>
  <si>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</si>
  <si>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</si>
  <si>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</si>
  <si>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</si>
  <si>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</si>
  <si>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</si>
  <si>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</si>
  <si>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</si>
  <si>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</si>
  <si>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</si>
  <si>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</si>
  <si>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</si>
  <si>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</si>
  <si>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</si>
  <si>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</si>
  <si>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</si>
  <si>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</si>
  <si>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</si>
  <si>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</si>
  <si>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</si>
  <si>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</si>
  <si>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</si>
  <si>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</si>
  <si>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</si>
  <si>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</si>
  <si>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</si>
  <si>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</si>
  <si>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</si>
  <si>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</si>
  <si>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</si>
  <si>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</si>
  <si>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</si>
  <si>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</si>
  <si>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</si>
  <si>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</si>
  <si>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</si>
  <si>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</si>
  <si>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</si>
  <si>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</si>
  <si>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</si>
  <si>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</si>
  <si>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</si>
  <si>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</si>
  <si>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</si>
  <si>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</si>
  <si>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</si>
  <si>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</si>
  <si>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</si>
  <si>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</si>
  <si>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</si>
  <si>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</si>
  <si>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</si>
  <si>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</si>
  <si>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</si>
  <si>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</si>
  <si>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</si>
  <si>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</si>
  <si>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</si>
  <si>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</si>
  <si>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</si>
  <si>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</si>
  <si>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</si>
  <si>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</si>
  <si>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</si>
  <si>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</si>
  <si>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</si>
  <si>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</si>
  <si>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</si>
  <si>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</si>
  <si>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</si>
  <si>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</si>
  <si>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</si>
  <si>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</si>
  <si>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</si>
  <si>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</si>
  <si>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</si>
  <si>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</si>
  <si>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</si>
  <si>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</si>
  <si>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</si>
  <si>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</si>
  <si>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</si>
  <si>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</si>
  <si>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</si>
  <si>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</si>
  <si>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</si>
  <si>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</si>
  <si>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</si>
  <si>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</si>
  <si>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</si>
  <si>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</si>
  <si>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</si>
  <si>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</si>
  <si>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</si>
  <si>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</si>
  <si>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</si>
  <si>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</si>
  <si>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</si>
  <si>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</si>
  <si>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</si>
  <si>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</si>
  <si>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</si>
  <si>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</si>
  <si>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</si>
  <si>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</si>
  <si>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</si>
  <si>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</si>
  <si>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</si>
  <si>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</si>
  <si>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</si>
  <si>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</si>
  <si>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</si>
  <si>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</si>
  <si>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</si>
  <si>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</si>
  <si>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</si>
  <si>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</si>
  <si>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</si>
  <si>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</si>
  <si>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</si>
  <si>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</si>
  <si>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</si>
  <si>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</si>
  <si>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</si>
  <si>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</si>
  <si>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</si>
  <si>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</si>
  <si>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</si>
  <si>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</si>
  <si>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</si>
  <si>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</si>
  <si>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</si>
  <si>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</si>
  <si>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</si>
  <si>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</si>
  <si>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</si>
  <si>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</si>
  <si>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</si>
  <si>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</si>
  <si>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</si>
  <si>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</si>
  <si>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</si>
  <si>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</si>
  <si>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</si>
  <si>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</si>
  <si>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</si>
  <si>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</si>
  <si>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</si>
  <si>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</si>
  <si>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</si>
  <si>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</si>
  <si>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</si>
  <si>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</si>
  <si>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</si>
  <si>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</si>
  <si>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</si>
  <si>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</si>
  <si>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</si>
  <si>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</si>
  <si>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</si>
  <si>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</si>
  <si>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</si>
  <si>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</si>
  <si>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</si>
  <si>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</si>
  <si>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</si>
  <si>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</si>
  <si>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</si>
  <si>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</si>
  <si>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</si>
  <si>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</si>
  <si>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</si>
  <si>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</si>
  <si>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</si>
  <si>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</si>
  <si>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</si>
  <si>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</si>
  <si>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</si>
  <si>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</si>
  <si>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</si>
  <si>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</si>
  <si>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</si>
  <si>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</si>
  <si>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</si>
  <si>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</si>
  <si>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</si>
  <si>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</si>
  <si>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</si>
  <si>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</si>
  <si>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</si>
  <si>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</si>
  <si>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</si>
  <si>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</si>
  <si>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</si>
  <si>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</si>
  <si>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</si>
  <si>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</si>
  <si>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</si>
  <si>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</si>
  <si>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</si>
  <si>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</si>
  <si>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</si>
  <si>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</si>
  <si>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</si>
  <si>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</si>
  <si>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</si>
  <si>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</si>
  <si>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</si>
  <si>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</si>
  <si>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</si>
  <si>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</si>
  <si>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</si>
  <si>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</si>
  <si>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</si>
  <si>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</si>
  <si>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</si>
  <si>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</si>
  <si>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</si>
  <si>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</si>
  <si>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</si>
  <si>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</si>
  <si>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</si>
  <si>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</si>
  <si>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</si>
  <si>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</si>
  <si>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</si>
  <si>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</si>
  <si>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</si>
  <si>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</si>
  <si>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</si>
  <si>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</si>
  <si>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</si>
  <si>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</si>
  <si>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</si>
  <si>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</si>
  <si>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</si>
  <si>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</si>
  <si>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</si>
  <si>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</si>
  <si>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</si>
  <si>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</si>
  <si>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</si>
  <si>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</si>
  <si>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</si>
  <si>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</si>
  <si>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</si>
  <si>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</si>
  <si>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</si>
  <si>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</si>
  <si>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</si>
  <si>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</si>
  <si>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</si>
  <si>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</si>
  <si>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</si>
  <si>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</si>
  <si>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</si>
  <si>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</si>
  <si>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</si>
  <si>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</si>
  <si>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</si>
  <si>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</si>
  <si>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</si>
  <si>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</si>
  <si>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</si>
  <si>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</si>
  <si>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</si>
  <si>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</si>
  <si>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</si>
  <si>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</si>
  <si>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</si>
  <si>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</si>
  <si>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</si>
  <si>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</si>
  <si>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</si>
  <si>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</si>
  <si>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</si>
  <si>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</si>
  <si>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</si>
  <si>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</si>
  <si>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</si>
  <si>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</si>
  <si>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</si>
  <si>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</si>
  <si>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</si>
  <si>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</si>
  <si>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</si>
  <si>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</si>
  <si>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</si>
  <si>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</si>
  <si>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</si>
  <si>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</si>
  <si>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</si>
  <si>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</si>
  <si>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</si>
  <si>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</si>
  <si>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</si>
  <si>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</si>
  <si>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</si>
  <si>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</si>
  <si>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</si>
  <si>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</si>
  <si>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</si>
  <si>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</si>
  <si>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</si>
  <si>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</si>
  <si>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</si>
  <si>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</si>
  <si>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</si>
  <si>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</si>
  <si>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</si>
  <si>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</si>
  <si>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</si>
  <si>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</si>
  <si>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</si>
  <si>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</si>
  <si>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</si>
  <si>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</si>
  <si>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</si>
  <si>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</si>
  <si>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</si>
  <si>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</si>
  <si>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</si>
  <si>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</si>
  <si>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</si>
  <si>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</si>
  <si>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</si>
  <si>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</si>
  <si>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</si>
  <si>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</si>
  <si>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</si>
  <si>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</si>
  <si>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</si>
  <si>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</si>
  <si>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</si>
  <si>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</si>
  <si>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</si>
  <si>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</si>
  <si>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</si>
  <si>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</si>
  <si>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</si>
  <si>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</si>
  <si>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</si>
  <si>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</si>
  <si>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</si>
  <si>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</si>
  <si>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</si>
  <si>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</si>
  <si>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</si>
  <si>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</si>
  <si>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</si>
  <si>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</si>
  <si>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</si>
  <si>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</si>
  <si>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</si>
  <si>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</si>
  <si>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</si>
  <si>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</si>
  <si>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</si>
  <si>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</si>
  <si>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</si>
  <si>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</si>
  <si>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</si>
  <si>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</si>
  <si>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</si>
  <si>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</si>
  <si>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</si>
  <si>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</si>
  <si>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</si>
  <si>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</si>
  <si>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</si>
  <si>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</si>
  <si>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</si>
  <si>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</si>
  <si>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</si>
  <si>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</si>
  <si>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</si>
  <si>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</si>
  <si>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</si>
  <si>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</si>
  <si>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</si>
  <si>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</si>
  <si>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</si>
  <si>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</si>
  <si>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</si>
  <si>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</si>
  <si>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</si>
  <si>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</si>
  <si>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</si>
  <si>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</si>
  <si>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</si>
  <si>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</si>
  <si>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</si>
  <si>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</si>
  <si>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</si>
  <si>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</si>
  <si>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</si>
  <si>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</si>
  <si>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</si>
  <si>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</si>
  <si>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</si>
  <si>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</si>
  <si>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</si>
  <si>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</si>
  <si>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</si>
  <si>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</si>
  <si>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</si>
  <si>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</si>
  <si>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</si>
  <si>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</si>
  <si>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</si>
  <si>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</si>
  <si>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</si>
  <si>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</si>
  <si>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</si>
  <si>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</si>
  <si>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</si>
  <si>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</si>
  <si>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</si>
  <si>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</si>
  <si>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</si>
  <si>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</si>
  <si>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</si>
  <si>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</si>
  <si>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</si>
  <si>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</si>
  <si>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</si>
  <si>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</si>
  <si>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</si>
  <si>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</si>
  <si>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</si>
  <si>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</si>
  <si>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</si>
  <si>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</si>
  <si>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</si>
  <si>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</si>
  <si>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</si>
  <si>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</si>
  <si>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</si>
  <si>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</si>
  <si>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</si>
  <si>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</si>
  <si>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</si>
  <si>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</si>
  <si>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</si>
  <si>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</si>
  <si>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</si>
  <si>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</si>
  <si>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</si>
  <si>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</si>
  <si>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</si>
  <si>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</si>
  <si>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</si>
  <si>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</si>
  <si>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</si>
  <si>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</si>
  <si>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</si>
  <si>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</si>
  <si>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</si>
  <si>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</si>
  <si>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</si>
  <si>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</si>
  <si>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</si>
  <si>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</si>
  <si>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</si>
  <si>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</si>
  <si>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</si>
  <si>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</si>
  <si>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</si>
  <si>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</si>
  <si>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</si>
  <si>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</si>
  <si>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</si>
  <si>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</si>
  <si>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</si>
  <si>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</si>
  <si>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</si>
  <si>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</si>
  <si>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</si>
  <si>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</si>
  <si>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</si>
  <si>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</si>
  <si>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</si>
  <si>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</si>
  <si>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</si>
  <si>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</si>
  <si>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</si>
  <si>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</si>
  <si>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</si>
  <si>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</si>
  <si>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</si>
  <si>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</si>
  <si>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</si>
  <si>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</si>
  <si>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</si>
  <si>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</si>
  <si>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</si>
  <si>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</si>
  <si>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</si>
  <si>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</si>
  <si>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</si>
  <si>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</si>
  <si>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</si>
  <si>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</si>
  <si>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</si>
  <si>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</si>
  <si>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</si>
  <si>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</si>
  <si>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</si>
  <si>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</si>
  <si>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</si>
  <si>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</si>
  <si>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</si>
  <si>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</si>
  <si>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</si>
  <si>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</si>
  <si>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</si>
  <si>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</si>
  <si>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</si>
  <si>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</si>
  <si>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</si>
  <si>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</si>
  <si>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</si>
  <si>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</si>
  <si>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</si>
  <si>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</si>
  <si>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</si>
  <si>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</si>
  <si>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</si>
  <si>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</si>
  <si>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</si>
  <si>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</si>
  <si>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</si>
  <si>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</si>
  <si>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</si>
  <si>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</si>
  <si>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</si>
  <si>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</si>
  <si>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</si>
  <si>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</si>
  <si>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</si>
  <si>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</si>
  <si>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</si>
  <si>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</si>
  <si>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</si>
  <si>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</si>
  <si>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</si>
  <si>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</si>
  <si>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</si>
  <si>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</si>
  <si>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</si>
  <si>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</si>
  <si>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</si>
  <si>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</si>
  <si>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</si>
  <si>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</si>
  <si>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</si>
  <si>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</si>
  <si>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</si>
  <si>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</si>
  <si>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</si>
  <si>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</si>
  <si>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</si>
  <si>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</si>
  <si>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</si>
  <si>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</si>
  <si>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</si>
  <si>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</si>
  <si>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</si>
  <si>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</si>
  <si>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</si>
  <si>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</si>
  <si>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</si>
  <si>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</si>
  <si>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</si>
  <si>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</si>
  <si>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</si>
  <si>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</si>
  <si>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</si>
  <si>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</si>
  <si>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</si>
  <si>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</si>
  <si>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</si>
  <si>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</si>
  <si>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</si>
  <si>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</si>
  <si>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</si>
  <si>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</si>
  <si>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</si>
  <si>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</si>
  <si>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</si>
  <si>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</si>
  <si>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</si>
  <si>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</si>
  <si>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</si>
  <si>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</si>
  <si>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</si>
  <si>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</si>
  <si>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</si>
  <si>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</si>
  <si>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</si>
  <si>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</si>
  <si>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</si>
  <si>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</si>
  <si>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</si>
  <si>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</si>
  <si>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</si>
  <si>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</si>
  <si>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</si>
  <si>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</si>
  <si>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</si>
  <si>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</si>
  <si>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</si>
  <si>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</si>
  <si>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</si>
  <si>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</si>
  <si>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</si>
  <si>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</si>
  <si>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</si>
  <si>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</si>
  <si>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</si>
  <si>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</si>
  <si>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</si>
  <si>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</si>
  <si>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</si>
  <si>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</si>
  <si>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</si>
  <si>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</si>
  <si>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</si>
  <si>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</si>
  <si>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</si>
  <si>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</si>
  <si>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</si>
  <si>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</si>
  <si>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</si>
  <si>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</si>
  <si>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</si>
  <si>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</si>
  <si>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</si>
  <si>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</si>
  <si>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</si>
  <si>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</si>
  <si>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</si>
  <si>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</si>
  <si>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</si>
  <si>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</si>
  <si>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</si>
  <si>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</si>
  <si>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</si>
  <si>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</si>
  <si>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</si>
  <si>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</si>
  <si>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</si>
  <si>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</si>
  <si>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</si>
  <si>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</si>
  <si>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</si>
  <si>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</si>
  <si>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</si>
  <si>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</si>
  <si>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</si>
  <si>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</si>
  <si>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</si>
  <si>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</si>
  <si>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</si>
  <si>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</si>
  <si>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</si>
  <si>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</si>
  <si>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</si>
  <si>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</si>
  <si>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</si>
  <si>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</si>
  <si>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</si>
  <si>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</si>
  <si>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</si>
  <si>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</si>
  <si>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</si>
  <si>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</si>
  <si>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</si>
  <si>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</si>
  <si>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</si>
  <si>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</si>
  <si>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</si>
  <si>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</si>
  <si>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</si>
  <si>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</si>
  <si>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</si>
  <si>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</si>
  <si>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</si>
  <si>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</si>
  <si>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</si>
  <si>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</si>
  <si>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</si>
  <si>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</si>
  <si>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</si>
  <si>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</si>
  <si>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</si>
  <si>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</si>
  <si>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</si>
  <si>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</si>
  <si>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</si>
  <si>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</si>
  <si>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</si>
  <si>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</si>
  <si>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</si>
  <si>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</si>
  <si>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</si>
  <si>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</si>
  <si>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</si>
  <si>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</si>
  <si>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</si>
  <si>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</si>
  <si>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</si>
  <si>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</si>
  <si>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</si>
  <si>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</si>
  <si>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</si>
  <si>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</si>
  <si>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</si>
  <si>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</si>
  <si>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</si>
  <si>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</si>
  <si>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</si>
  <si>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</si>
  <si>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</si>
  <si>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</si>
  <si>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</si>
  <si>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</si>
  <si>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</si>
  <si>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</si>
  <si>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</si>
  <si>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</si>
  <si>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</si>
  <si>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</si>
  <si>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</si>
  <si>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</si>
  <si>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</si>
  <si>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</si>
  <si>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</si>
  <si>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</si>
  <si>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</si>
  <si>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</si>
  <si>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</si>
  <si>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</si>
  <si>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</si>
  <si>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</si>
  <si>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</si>
  <si>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</si>
  <si>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</si>
  <si>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</si>
  <si>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</si>
  <si>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</si>
  <si>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</si>
  <si>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</si>
  <si>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</si>
  <si>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</si>
  <si>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</si>
  <si>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</si>
  <si>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</si>
  <si>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</si>
  <si>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</si>
  <si>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</si>
  <si>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</si>
  <si>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</si>
  <si>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</si>
  <si>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</si>
  <si>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</si>
  <si>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</si>
  <si>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</si>
  <si>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</si>
  <si>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</si>
  <si>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</si>
  <si>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</si>
  <si>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</si>
  <si>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</si>
  <si>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</si>
  <si>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</si>
  <si>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</si>
  <si>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</si>
  <si>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</si>
  <si>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</si>
  <si>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</si>
  <si>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</si>
  <si>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</si>
  <si>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</si>
  <si>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</si>
  <si>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</si>
  <si>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</si>
  <si>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</si>
  <si>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</si>
  <si>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</si>
  <si>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</si>
  <si>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</si>
  <si>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</si>
  <si>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</si>
  <si>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</si>
  <si>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</si>
  <si>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</si>
  <si>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</si>
  <si>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</si>
  <si>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</si>
  <si>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</si>
  <si>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</si>
  <si>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</si>
  <si>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</si>
  <si>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</si>
  <si>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</si>
  <si>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</si>
  <si>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</si>
  <si>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</si>
  <si>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</si>
  <si>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</si>
  <si>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</si>
  <si>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</si>
  <si>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</si>
  <si>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</si>
  <si>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</si>
  <si>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</si>
  <si>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</si>
  <si>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</si>
  <si>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</si>
  <si>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</si>
  <si>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</si>
  <si>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</si>
  <si>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</si>
  <si>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</si>
  <si>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</si>
  <si>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</si>
  <si>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</si>
  <si>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</si>
  <si>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</si>
  <si>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</si>
  <si>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</si>
  <si>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</si>
  <si>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</si>
  <si>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</si>
  <si>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</si>
  <si>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</si>
  <si>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</si>
  <si>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</si>
  <si>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</si>
  <si>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</si>
  <si>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</si>
  <si>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</si>
  <si>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</si>
  <si>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</si>
  <si>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</si>
  <si>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</si>
  <si>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</si>
  <si>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</si>
  <si>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</si>
  <si>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</si>
  <si>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</si>
  <si>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</si>
  <si>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</si>
  <si>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</si>
  <si>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</si>
  <si>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</si>
  <si>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</si>
  <si>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</si>
  <si>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</si>
  <si>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</si>
  <si>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</si>
  <si>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</si>
  <si>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</si>
  <si>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</si>
  <si>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</si>
  <si>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</si>
  <si>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</si>
  <si>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</si>
  <si>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</si>
  <si>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</si>
  <si>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</si>
  <si>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</si>
  <si>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</si>
  <si>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</si>
  <si>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</si>
  <si>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</si>
  <si>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</si>
  <si>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</si>
  <si>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</si>
  <si>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</si>
  <si>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</si>
  <si>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</si>
  <si>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</si>
  <si>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</si>
  <si>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</si>
  <si>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</si>
  <si>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</si>
  <si>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</si>
  <si>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</si>
  <si>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</si>
  <si>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</si>
  <si>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</si>
  <si>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</si>
  <si>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</si>
  <si>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</si>
  <si>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</si>
  <si>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</si>
  <si>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</si>
  <si>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</si>
  <si>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</si>
  <si>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</si>
  <si>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</si>
  <si>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</si>
  <si>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</si>
  <si>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</si>
  <si>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</si>
  <si>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</si>
  <si>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</si>
  <si>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</si>
  <si>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</si>
  <si>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</si>
  <si>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</si>
  <si>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</si>
  <si>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</si>
  <si>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</si>
  <si>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</si>
  <si>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</si>
  <si>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</si>
  <si>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</si>
  <si>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</si>
  <si>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</si>
  <si>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</si>
  <si>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</si>
  <si>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</si>
  <si>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</si>
  <si>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</si>
  <si>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</si>
  <si>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</si>
  <si>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</si>
  <si>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</si>
  <si>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</si>
  <si>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</si>
  <si>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</si>
  <si>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</si>
  <si>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</si>
  <si>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</si>
  <si>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</si>
  <si>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</si>
  <si>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</si>
  <si>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</si>
  <si>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</si>
  <si>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</si>
  <si>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</si>
  <si>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</si>
  <si>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</si>
  <si>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</si>
  <si>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</si>
  <si>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</si>
  <si>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</si>
  <si>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</si>
  <si>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</si>
  <si>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</si>
  <si>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</si>
  <si>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</si>
  <si>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</si>
  <si>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</si>
  <si>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</si>
  <si>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</si>
  <si>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</si>
  <si>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</si>
  <si>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</si>
  <si>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</si>
  <si>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</si>
  <si>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</si>
  <si>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</si>
  <si>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</si>
  <si>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</si>
  <si>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</si>
  <si>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</si>
  <si>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</si>
  <si>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</si>
  <si>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</si>
  <si>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</si>
  <si>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</si>
  <si>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</si>
  <si>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</si>
  <si>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</si>
  <si>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</si>
  <si>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</si>
  <si>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</si>
  <si>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</si>
  <si>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</si>
  <si>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</si>
  <si>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</si>
  <si>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</si>
  <si>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</si>
  <si>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</si>
  <si>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</si>
  <si>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</si>
  <si>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</si>
  <si>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</si>
  <si>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</si>
  <si>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</si>
  <si>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</si>
  <si>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</si>
  <si>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</si>
  <si>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</si>
  <si>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</si>
  <si>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</si>
  <si>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</si>
  <si>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</si>
  <si>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</si>
  <si>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</si>
  <si>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</si>
  <si>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</si>
  <si>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</si>
  <si>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</si>
  <si>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</si>
  <si>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</si>
  <si>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</si>
  <si>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</si>
  <si>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</si>
  <si>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</si>
  <si>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</si>
  <si>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</si>
  <si>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</si>
  <si>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</si>
  <si>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</si>
  <si>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</si>
  <si>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</si>
  <si>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</si>
  <si>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</si>
  <si>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</si>
  <si>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</si>
  <si>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</si>
  <si>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</si>
  <si>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</si>
  <si>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</si>
  <si>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</si>
  <si>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</si>
  <si>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</si>
  <si>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</si>
  <si>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</si>
  <si>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</si>
  <si>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</si>
  <si>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</si>
  <si>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</si>
  <si>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</si>
  <si>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</si>
  <si>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</si>
  <si>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</si>
  <si>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</si>
  <si>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</si>
  <si>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</si>
  <si>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</si>
  <si>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</si>
  <si>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</si>
  <si>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</si>
  <si>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</si>
  <si>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</si>
  <si>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</si>
  <si>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</si>
  <si>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</si>
  <si>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</si>
  <si>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</si>
  <si>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</si>
  <si>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</si>
  <si>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</si>
  <si>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</si>
  <si>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</si>
  <si>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</si>
  <si>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</si>
  <si>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</si>
  <si>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</si>
  <si>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</si>
  <si>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</si>
  <si>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</si>
  <si>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</si>
  <si>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</si>
  <si>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</si>
  <si>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</si>
  <si>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</si>
  <si>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</si>
  <si>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</si>
  <si>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</si>
  <si>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</si>
  <si>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</si>
  <si>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</si>
  <si>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</si>
  <si>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</si>
  <si>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</si>
  <si>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</si>
  <si>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</si>
  <si>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</si>
  <si>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</si>
  <si>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</si>
  <si>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</si>
  <si>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</si>
  <si>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</si>
  <si>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</si>
  <si>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</si>
  <si>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</si>
  <si>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</si>
  <si>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</si>
  <si>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</si>
  <si>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</si>
  <si>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</si>
  <si>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</si>
  <si>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</si>
  <si>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</si>
  <si>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</si>
  <si>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</si>
  <si>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</si>
  <si>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</si>
  <si>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</si>
  <si>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</si>
  <si>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</si>
  <si>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</si>
  <si>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</si>
  <si>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</si>
  <si>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</si>
  <si>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</si>
  <si>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</si>
  <si>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</si>
  <si>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</si>
  <si>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</si>
  <si>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</si>
  <si>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</si>
  <si>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</si>
  <si>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</si>
  <si>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</si>
  <si>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</si>
  <si>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</si>
  <si>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</si>
  <si>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</si>
  <si>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</si>
  <si>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</si>
  <si>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</si>
  <si>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</si>
  <si>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</si>
  <si>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</si>
  <si>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</si>
  <si>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</si>
  <si>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</si>
  <si>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</si>
  <si>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</si>
  <si>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</si>
  <si>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</si>
  <si>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</si>
  <si>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</si>
  <si>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</si>
  <si>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</si>
  <si>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</si>
  <si>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</si>
  <si>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</si>
  <si>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</si>
  <si>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</si>
  <si>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</si>
  <si>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</si>
  <si>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</si>
  <si>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</si>
  <si>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</si>
  <si>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</si>
  <si>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</si>
  <si>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</si>
  <si>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</si>
  <si>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</si>
  <si>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</si>
  <si>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</si>
  <si>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</si>
  <si>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</si>
  <si>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</si>
  <si>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</si>
  <si>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</si>
  <si>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</si>
  <si>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</si>
  <si>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</si>
  <si>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</si>
  <si>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</si>
  <si>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</si>
  <si>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</si>
  <si>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</si>
  <si>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</si>
  <si>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</si>
  <si>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</si>
  <si>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</si>
  <si>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</si>
  <si>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</si>
  <si>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</si>
  <si>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</si>
  <si>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</si>
  <si>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</si>
  <si>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</si>
  <si>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</si>
  <si>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</si>
  <si>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</si>
  <si>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</si>
  <si>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</si>
  <si>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</si>
  <si>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</si>
  <si>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</si>
  <si>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</si>
  <si>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</si>
  <si>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</si>
  <si>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</si>
  <si>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</si>
  <si>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</si>
  <si>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</si>
  <si>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</si>
  <si>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</si>
  <si>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</si>
  <si>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</si>
  <si>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</si>
  <si>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</si>
  <si>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</si>
  <si>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</si>
  <si>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</si>
  <si>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</si>
  <si>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</si>
  <si>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</si>
  <si>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</si>
  <si>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</si>
  <si>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</si>
  <si>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</si>
  <si>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</si>
  <si>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</si>
  <si>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</si>
  <si>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</si>
  <si>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</si>
  <si>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</si>
  <si>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</si>
  <si>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</si>
  <si>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</si>
  <si>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</si>
  <si>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</si>
  <si>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</si>
  <si>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</si>
  <si>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</si>
  <si>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</si>
  <si>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</si>
  <si>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</si>
  <si>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</si>
  <si>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</si>
  <si>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</si>
  <si>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</si>
  <si>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</si>
  <si>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</si>
  <si>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</si>
  <si>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</si>
  <si>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</si>
  <si>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</si>
  <si>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</si>
  <si>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</si>
  <si>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</si>
  <si>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</si>
  <si>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</si>
  <si>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</si>
  <si>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</si>
  <si>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</si>
  <si>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</si>
  <si>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</si>
  <si>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</si>
  <si>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</si>
  <si>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</si>
  <si>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</si>
  <si>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</si>
  <si>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</si>
  <si>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</si>
  <si>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</si>
  <si>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</si>
  <si>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</si>
  <si>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</si>
  <si>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</si>
  <si>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</si>
  <si>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</si>
  <si>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</si>
  <si>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</si>
  <si>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</si>
  <si>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</si>
  <si>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</si>
  <si>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</si>
  <si>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</si>
  <si>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</si>
  <si>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</si>
  <si>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</si>
  <si>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</si>
  <si>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</si>
  <si>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</si>
  <si>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</si>
  <si>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</si>
  <si>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</si>
  <si>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</si>
  <si>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</si>
  <si>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</si>
  <si>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</si>
  <si>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</si>
  <si>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</si>
  <si>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</si>
  <si>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</si>
  <si>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</si>
  <si>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</si>
  <si>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</si>
  <si>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</si>
  <si>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</si>
  <si>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</si>
  <si>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</si>
  <si>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</si>
  <si>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</si>
  <si>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</si>
  <si>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</si>
  <si>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</si>
  <si>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</si>
  <si>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</si>
  <si>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</si>
  <si>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</si>
  <si>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</si>
  <si>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</si>
  <si>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</si>
  <si>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</si>
  <si>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</si>
  <si>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</si>
  <si>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</si>
  <si>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</si>
  <si>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</si>
  <si>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</si>
  <si>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</si>
  <si>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</si>
  <si>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</si>
  <si>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</si>
  <si>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</si>
  <si>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</si>
  <si>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</si>
  <si>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</si>
  <si>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</si>
  <si>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</si>
  <si>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</si>
  <si>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</si>
  <si>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</si>
  <si>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</si>
  <si>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</si>
  <si>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</si>
  <si>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</si>
  <si>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</si>
  <si>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</si>
  <si>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</si>
  <si>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</si>
  <si>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</si>
  <si>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</si>
  <si>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</si>
  <si>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</si>
  <si>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</si>
  <si>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</si>
  <si>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</si>
  <si>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</si>
  <si>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</si>
  <si>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</si>
  <si>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</si>
  <si>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</si>
  <si>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</si>
  <si>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</si>
  <si>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</si>
  <si>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</si>
  <si>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</si>
  <si>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</si>
  <si>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</si>
  <si>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</si>
  <si>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</si>
  <si>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</si>
  <si>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</si>
  <si>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</si>
  <si>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</si>
  <si>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</si>
  <si>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</si>
  <si>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</si>
  <si>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</si>
  <si>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</si>
  <si>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</si>
  <si>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</si>
  <si>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</si>
  <si>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</si>
  <si>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</si>
  <si>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</si>
  <si>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</si>
  <si>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</si>
  <si>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</si>
  <si>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</si>
  <si>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</si>
  <si>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</si>
  <si>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</si>
  <si>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</si>
  <si>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</si>
  <si>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</si>
  <si>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</si>
  <si>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</si>
  <si>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</si>
  <si>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</si>
  <si>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</si>
  <si>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</si>
  <si>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</si>
  <si>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</si>
  <si>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</si>
  <si>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</si>
  <si>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</si>
  <si>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</si>
  <si>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</si>
  <si>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</si>
  <si>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</si>
  <si>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</si>
  <si>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</si>
  <si>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</si>
  <si>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</si>
  <si>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</si>
  <si>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</si>
  <si>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</si>
  <si>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</si>
  <si>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</si>
  <si>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</si>
  <si>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</si>
  <si>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</si>
  <si>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</si>
  <si>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</si>
  <si>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</si>
  <si>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</si>
  <si>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</si>
  <si>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</si>
  <si>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</si>
  <si>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</si>
  <si>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</si>
  <si>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</si>
  <si>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</si>
  <si>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</si>
  <si>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</si>
  <si>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</si>
  <si>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</si>
  <si>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</si>
  <si>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</si>
  <si>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</si>
  <si>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</si>
  <si>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</si>
  <si>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</si>
  <si>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</si>
  <si>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</si>
  <si>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</si>
  <si>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</si>
  <si>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</si>
  <si>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</si>
  <si>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</si>
  <si>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</si>
  <si>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</si>
  <si>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</si>
  <si>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</si>
  <si>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</si>
  <si>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</si>
  <si>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</si>
  <si>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</si>
  <si>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</si>
  <si>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</si>
  <si>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</si>
  <si>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</si>
  <si>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</si>
  <si>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</si>
  <si>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</si>
  <si>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</si>
  <si>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</si>
  <si>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</si>
  <si>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</si>
  <si>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</si>
  <si>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</si>
  <si>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</si>
  <si>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</si>
  <si>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</si>
  <si>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</si>
  <si>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</si>
  <si>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</si>
  <si>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</si>
  <si>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</si>
  <si>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</si>
  <si>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</si>
  <si>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</si>
  <si>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</si>
  <si>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</si>
  <si>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</si>
  <si>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</si>
  <si>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</si>
  <si>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</si>
  <si>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</si>
  <si>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</si>
  <si>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</si>
  <si>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</si>
  <si>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</si>
  <si>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</si>
  <si>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</si>
  <si>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</si>
  <si>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</si>
  <si>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</si>
  <si>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</si>
  <si>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</si>
  <si>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</si>
  <si>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</si>
  <si>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</si>
  <si>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</si>
  <si>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</si>
  <si>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</si>
  <si>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</si>
  <si>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</si>
  <si>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</si>
  <si>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</si>
  <si>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</si>
  <si>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</si>
  <si>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</si>
  <si>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</si>
  <si>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</si>
  <si>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</si>
  <si>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</si>
  <si>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</si>
  <si>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</si>
  <si>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</si>
  <si>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</si>
  <si>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</si>
  <si>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</si>
  <si>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</si>
  <si>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</si>
  <si>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</si>
  <si>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</si>
  <si>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</si>
  <si>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</si>
  <si>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</si>
  <si>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</si>
  <si>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</si>
  <si>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</si>
  <si>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</si>
  <si>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</si>
  <si>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</si>
  <si>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</si>
  <si>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</si>
  <si>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</si>
  <si>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</si>
  <si>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</si>
  <si>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</si>
  <si>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</si>
  <si>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</si>
  <si>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</si>
  <si>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</si>
  <si>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</si>
  <si>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</si>
  <si>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</si>
  <si>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</si>
  <si>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</si>
  <si>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</si>
  <si>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</si>
  <si>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</si>
  <si>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</si>
  <si>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</si>
  <si>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</si>
  <si>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</si>
  <si>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</si>
  <si>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</si>
  <si>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</si>
  <si>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</si>
  <si>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</si>
  <si>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</si>
  <si>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</si>
  <si>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</si>
  <si>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</si>
  <si>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</si>
  <si>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</si>
  <si>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</si>
  <si>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</si>
  <si>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</si>
  <si>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</si>
  <si>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</si>
  <si>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</si>
  <si>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</si>
  <si>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</si>
  <si>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</si>
  <si>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</si>
  <si>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</si>
  <si>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</si>
  <si>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</si>
  <si>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</si>
  <si>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</si>
  <si>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</si>
  <si>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</si>
  <si>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</si>
  <si>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</si>
  <si>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</si>
  <si>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</si>
  <si>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</si>
  <si>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</si>
  <si>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</si>
  <si>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</si>
  <si>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</si>
  <si>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</si>
  <si>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</si>
  <si>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</si>
  <si>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</si>
  <si>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</si>
  <si>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</si>
  <si>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</si>
  <si>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</si>
  <si>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</si>
  <si>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</si>
  <si>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</si>
  <si>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</si>
  <si>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</si>
  <si>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</si>
  <si>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</si>
  <si>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</si>
  <si>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</si>
  <si>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</si>
  <si>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</si>
  <si>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</si>
  <si>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</si>
  <si>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</si>
  <si>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</si>
  <si>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</si>
  <si>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</si>
  <si>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</si>
  <si>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</si>
  <si>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</si>
  <si>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</si>
  <si>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</si>
  <si>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</si>
  <si>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</si>
  <si>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</si>
  <si>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</si>
  <si>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</si>
  <si>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</si>
  <si>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</si>
  <si>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</si>
  <si>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</si>
  <si>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</si>
  <si>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</si>
  <si>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</si>
  <si>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</si>
  <si>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</si>
  <si>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</si>
  <si>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</si>
  <si>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</si>
  <si>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</si>
  <si>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</si>
  <si>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</si>
  <si>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</si>
  <si>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</si>
  <si>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</si>
  <si>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</si>
  <si>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</si>
  <si>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</si>
  <si>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</si>
  <si>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</si>
  <si>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</si>
  <si>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</si>
  <si>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</si>
  <si>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</si>
  <si>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</si>
  <si>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</si>
  <si>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</si>
  <si>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</si>
  <si>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</si>
  <si>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</si>
  <si>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</si>
  <si>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</si>
  <si>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</si>
  <si>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</si>
  <si>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</si>
  <si>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</si>
  <si>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</si>
  <si>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</si>
  <si>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</si>
  <si>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</si>
  <si>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</si>
  <si>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</si>
  <si>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</si>
  <si>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</si>
  <si>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</si>
  <si>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</si>
  <si>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</si>
  <si>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</si>
  <si>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</si>
  <si>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</si>
  <si>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</si>
  <si>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</si>
  <si>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</si>
  <si>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</si>
  <si>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</si>
  <si>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</si>
  <si>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</si>
  <si>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</si>
  <si>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</si>
  <si>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</si>
  <si>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</si>
  <si>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</si>
  <si>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</si>
  <si>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</si>
  <si>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</si>
  <si>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</si>
  <si>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</si>
  <si>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</si>
  <si>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</si>
  <si>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</si>
  <si>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</si>
  <si>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</si>
  <si>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</si>
  <si>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</si>
  <si>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</si>
  <si>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</si>
  <si>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</si>
  <si>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</si>
  <si>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</si>
  <si>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</si>
  <si>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</si>
  <si>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</si>
  <si>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</si>
  <si>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</si>
  <si>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</si>
  <si>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</si>
  <si>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</si>
  <si>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</si>
  <si>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</si>
  <si>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</si>
  <si>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</si>
  <si>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</si>
  <si>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</si>
  <si>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</si>
  <si>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</si>
  <si>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</si>
  <si>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</si>
  <si>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</si>
  <si>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</si>
  <si>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</si>
  <si>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</si>
  <si>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</si>
  <si>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</si>
  <si>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</si>
  <si>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</si>
  <si>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</si>
  <si>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</si>
  <si>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</si>
  <si>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</si>
  <si>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</si>
  <si>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</si>
  <si>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</si>
  <si>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</si>
  <si>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</si>
  <si>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</si>
  <si>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</si>
  <si>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</si>
  <si>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</si>
  <si>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</si>
  <si>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</si>
  <si>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</si>
  <si>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</si>
  <si>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</si>
  <si>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</si>
  <si>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</si>
  <si>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</si>
  <si>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</si>
  <si>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</si>
  <si>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</si>
  <si>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</si>
  <si>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</si>
  <si>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</si>
  <si>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</si>
  <si>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</si>
  <si>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</si>
  <si>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</si>
  <si>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</si>
  <si>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</si>
  <si>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</si>
  <si>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</si>
  <si>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</si>
  <si>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</si>
  <si>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</si>
  <si>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</si>
  <si>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</si>
  <si>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</si>
  <si>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</si>
  <si>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</si>
  <si>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</si>
  <si>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</si>
  <si>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</si>
  <si>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</si>
  <si>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</si>
  <si>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</si>
  <si>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</si>
  <si>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</si>
  <si>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</si>
  <si>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</si>
  <si>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</si>
  <si>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</si>
  <si>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</si>
  <si>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</si>
  <si>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</si>
  <si>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</si>
  <si>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</si>
  <si>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</si>
  <si>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</si>
  <si>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</si>
  <si>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</si>
  <si>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</si>
  <si>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</si>
  <si>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</si>
  <si>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</si>
  <si>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</si>
  <si>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</si>
  <si>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</si>
  <si>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</si>
  <si>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</si>
  <si>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</si>
  <si>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</si>
  <si>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</si>
  <si>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</si>
  <si>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</si>
  <si>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</si>
  <si>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</si>
  <si>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</si>
  <si>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</si>
  <si>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</si>
  <si>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</si>
  <si>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</si>
  <si>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</si>
  <si>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</si>
  <si>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</si>
  <si>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</si>
  <si>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</si>
  <si>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</si>
  <si>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</si>
  <si>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</si>
  <si>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</si>
  <si>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</si>
  <si>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</si>
  <si>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</si>
  <si>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</si>
  <si>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</si>
  <si>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</si>
  <si>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</si>
  <si>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</si>
  <si>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</si>
  <si>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</si>
  <si>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</si>
  <si>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</si>
  <si>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</si>
  <si>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</si>
  <si>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</si>
  <si>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</si>
  <si>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</si>
  <si>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</si>
  <si>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</si>
  <si>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</si>
  <si>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</si>
  <si>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</si>
  <si>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</si>
  <si>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</si>
  <si>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</si>
  <si>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</si>
  <si>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</si>
  <si>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</si>
  <si>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</si>
  <si>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</si>
  <si>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</si>
  <si>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</si>
  <si>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</si>
  <si>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</si>
  <si>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</si>
  <si>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</si>
  <si>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</si>
  <si>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</si>
  <si>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</si>
  <si>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</si>
  <si>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</si>
  <si>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</si>
  <si>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</si>
  <si>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</si>
  <si>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</si>
  <si>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</si>
  <si>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</si>
  <si>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</si>
  <si>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</si>
  <si>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</si>
  <si>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</si>
  <si>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</si>
  <si>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</si>
  <si>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</si>
  <si>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</si>
  <si>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</si>
  <si>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</si>
  <si>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</si>
  <si>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</si>
  <si>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</si>
  <si>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</si>
  <si>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</si>
  <si>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</si>
  <si>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</si>
  <si>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</si>
  <si>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</si>
  <si>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</si>
  <si>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</si>
  <si>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</si>
  <si>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</si>
  <si>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</si>
  <si>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</si>
  <si>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</si>
  <si>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</si>
  <si>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</si>
  <si>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</si>
  <si>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</si>
  <si>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</si>
  <si>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</si>
  <si>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</si>
  <si>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</si>
  <si>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</si>
  <si>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</si>
  <si>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</si>
  <si>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</si>
  <si>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</si>
  <si>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</si>
  <si>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</si>
  <si>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</si>
  <si>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</si>
  <si>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</si>
  <si>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</si>
  <si>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</si>
  <si>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</si>
  <si>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</si>
  <si>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</si>
  <si>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</si>
  <si>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</si>
  <si>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</si>
  <si>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</si>
  <si>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</si>
  <si>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</si>
  <si>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</si>
  <si>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</si>
  <si>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</si>
  <si>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</si>
  <si>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</si>
  <si>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</si>
  <si>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</si>
  <si>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</si>
  <si>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</si>
  <si>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</si>
  <si>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</si>
  <si>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</si>
  <si>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</si>
  <si>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</si>
  <si>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</si>
  <si>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</si>
  <si>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</si>
  <si>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</si>
  <si>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</si>
  <si>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</si>
  <si>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</si>
  <si>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</si>
  <si>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</si>
  <si>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</si>
  <si>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</si>
  <si>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</si>
  <si>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</si>
  <si>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</si>
  <si>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</si>
  <si>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</si>
  <si>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</si>
  <si>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</si>
  <si>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</si>
  <si>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</si>
  <si>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</si>
  <si>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</si>
  <si>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</si>
  <si>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</si>
  <si>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</si>
  <si>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</si>
  <si>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</si>
  <si>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</si>
  <si>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</si>
  <si>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</si>
  <si>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</si>
  <si>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</si>
  <si>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</si>
  <si>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</si>
  <si>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</si>
  <si>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</si>
  <si>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</si>
  <si>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</si>
  <si>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</si>
  <si>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</si>
  <si>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</si>
  <si>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</si>
  <si>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</si>
  <si>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</si>
  <si>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</si>
  <si>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</si>
  <si>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</si>
  <si>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</si>
  <si>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</si>
  <si>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</si>
  <si>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</si>
  <si>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</si>
  <si>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</si>
  <si>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</si>
  <si>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</si>
  <si>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</si>
  <si>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</si>
  <si>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</si>
  <si>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</si>
  <si>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</si>
  <si>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</si>
  <si>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</si>
  <si>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</si>
  <si>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</si>
  <si>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</si>
  <si>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</si>
  <si>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</si>
  <si>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</si>
  <si>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</si>
  <si>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</si>
  <si>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</si>
  <si>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</si>
  <si>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</si>
  <si>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</si>
  <si>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</si>
  <si>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</si>
  <si>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</si>
  <si>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</si>
  <si>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</si>
  <si>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</si>
  <si>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</si>
  <si>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</si>
  <si>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</si>
  <si>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</si>
  <si>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</si>
  <si>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</si>
  <si>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</si>
  <si>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</si>
  <si>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</si>
  <si>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</si>
  <si>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</si>
  <si>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</si>
  <si>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</si>
  <si>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</si>
  <si>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</si>
  <si>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</si>
  <si>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</si>
  <si>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</si>
  <si>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</si>
  <si>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</si>
  <si>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</si>
  <si>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</si>
  <si>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</si>
  <si>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</si>
  <si>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</si>
  <si>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</si>
  <si>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</si>
  <si>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</si>
  <si>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</si>
  <si>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</si>
  <si>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</si>
  <si>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</si>
  <si>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</si>
  <si>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</si>
  <si>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</si>
  <si>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</si>
  <si>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</si>
  <si>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</si>
  <si>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</si>
  <si>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</si>
  <si>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</si>
  <si>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</si>
  <si>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</si>
  <si>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</si>
  <si>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</si>
  <si>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</si>
  <si>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</si>
  <si>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</si>
  <si>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</si>
  <si>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</si>
  <si>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</si>
  <si>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</si>
  <si>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</si>
  <si>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</si>
  <si>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</si>
  <si>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</si>
  <si>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</si>
  <si>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</si>
  <si>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</si>
  <si>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</si>
  <si>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</si>
  <si>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</si>
  <si>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</si>
  <si>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</si>
  <si>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</si>
  <si>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</si>
  <si>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</si>
  <si>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</si>
  <si>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</si>
  <si>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</si>
  <si>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</si>
  <si>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</si>
  <si>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</si>
  <si>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</si>
  <si>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</si>
  <si>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</si>
  <si>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</si>
  <si>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</si>
  <si>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</si>
  <si>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</si>
  <si>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</si>
  <si>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</si>
  <si>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</si>
  <si>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</si>
  <si>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</si>
  <si>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</si>
  <si>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</si>
  <si>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</si>
  <si>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</si>
  <si>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</si>
  <si>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</si>
  <si>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</si>
  <si>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</si>
  <si>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</si>
  <si>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</si>
  <si>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</si>
  <si>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</si>
  <si>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</si>
  <si>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</si>
  <si>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</si>
  <si>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</si>
  <si>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</si>
  <si>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</si>
  <si>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</si>
  <si>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</si>
  <si>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</si>
  <si>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</si>
  <si>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</si>
  <si>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</si>
  <si>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</si>
  <si>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</si>
  <si>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</si>
  <si>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</si>
  <si>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</si>
  <si>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</si>
  <si>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</si>
  <si>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</si>
  <si>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</si>
  <si>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</si>
  <si>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</si>
  <si>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</si>
  <si>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</si>
  <si>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</si>
  <si>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</si>
  <si>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</si>
  <si>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</si>
  <si>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</si>
  <si>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</si>
  <si>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</si>
  <si>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</si>
  <si>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</si>
  <si>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</si>
  <si>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</si>
  <si>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</si>
  <si>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</si>
  <si>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</si>
  <si>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</si>
  <si>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</si>
  <si>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</si>
  <si>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</si>
  <si>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</si>
  <si>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</si>
  <si>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</si>
  <si>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</si>
  <si>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</si>
  <si>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</si>
  <si>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</si>
  <si>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</si>
  <si>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</si>
  <si>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</si>
  <si>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</si>
  <si>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</si>
  <si>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</si>
  <si>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</si>
  <si>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</si>
  <si>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</si>
  <si>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</si>
  <si>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</si>
  <si>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</si>
  <si>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</si>
  <si>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</si>
  <si>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</si>
  <si>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</si>
  <si>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</si>
  <si>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</si>
  <si>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</si>
  <si>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</si>
  <si>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</si>
  <si>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</si>
  <si>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</si>
  <si>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</si>
  <si>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</si>
  <si>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</si>
  <si>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</si>
  <si>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</si>
  <si>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</si>
  <si>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</si>
  <si>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</si>
  <si>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</si>
  <si>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</si>
  <si>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</si>
  <si>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</si>
  <si>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</si>
  <si>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</si>
  <si>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</si>
  <si>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</si>
  <si>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</si>
  <si>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</si>
  <si>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</si>
  <si>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</si>
  <si>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</si>
  <si>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</si>
  <si>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</si>
  <si>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</si>
  <si>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</si>
  <si>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</si>
  <si>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</si>
  <si>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</si>
  <si>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</si>
  <si>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</si>
  <si>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</si>
  <si>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</si>
  <si>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</si>
  <si>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</si>
  <si>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</si>
  <si>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</si>
  <si>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</si>
  <si>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</si>
  <si>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</si>
  <si>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</si>
  <si>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</si>
  <si>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</si>
  <si>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</si>
  <si>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</si>
  <si>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</si>
  <si>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</si>
  <si>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</si>
  <si>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</si>
  <si>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</si>
  <si>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</si>
  <si>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</si>
  <si>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</si>
  <si>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</si>
  <si>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</si>
  <si>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</si>
  <si>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</si>
  <si>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</si>
  <si>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</si>
  <si>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</si>
  <si>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</si>
  <si>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</si>
  <si>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</si>
  <si>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</si>
  <si>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</si>
  <si>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</si>
  <si>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</si>
  <si>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</si>
  <si>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</si>
  <si>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</si>
  <si>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</si>
  <si>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</si>
  <si>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</si>
  <si>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</si>
  <si>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</si>
  <si>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</si>
  <si>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</si>
  <si>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</si>
  <si>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</si>
  <si>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</si>
  <si>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</si>
  <si>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</si>
  <si>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</si>
  <si>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</si>
  <si>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</si>
  <si>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</si>
  <si>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</si>
  <si>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</si>
  <si>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</si>
  <si>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</si>
  <si>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</si>
  <si>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</si>
  <si>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</si>
  <si>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</si>
  <si>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</si>
  <si>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</si>
  <si>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</si>
  <si>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</si>
  <si>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</si>
  <si>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</si>
  <si>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</si>
  <si>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</si>
  <si>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</si>
  <si>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</si>
  <si>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</si>
  <si>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</si>
  <si>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</si>
  <si>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</si>
  <si>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</si>
  <si>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</si>
  <si>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</si>
  <si>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</si>
  <si>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</si>
  <si>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</si>
  <si>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</si>
  <si>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</si>
  <si>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</si>
  <si>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</si>
  <si>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</si>
  <si>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</si>
  <si>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</si>
  <si>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</si>
  <si>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</si>
  <si>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</si>
  <si>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</si>
  <si>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</si>
  <si>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</si>
  <si>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</si>
  <si>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</si>
  <si>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</si>
  <si>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</si>
  <si>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</si>
  <si>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</si>
  <si>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</si>
  <si>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</si>
  <si>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</si>
  <si>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</si>
  <si>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</si>
  <si>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</si>
  <si>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</si>
  <si>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</si>
  <si>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</si>
  <si>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</si>
  <si>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</si>
  <si>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</si>
  <si>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</si>
  <si>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</si>
  <si>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</si>
  <si>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</si>
  <si>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</si>
  <si>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</si>
  <si>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</si>
  <si>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</si>
  <si>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</si>
  <si>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</si>
  <si>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</si>
  <si>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</si>
  <si>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</si>
  <si>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</si>
  <si>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</si>
  <si>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</si>
  <si>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</si>
  <si>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</si>
  <si>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</si>
  <si>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</si>
  <si>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</si>
  <si>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</si>
  <si>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</si>
  <si>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</si>
  <si>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</si>
  <si>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</si>
  <si>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</si>
  <si>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</si>
  <si>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</si>
  <si>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</si>
  <si>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</si>
  <si>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</si>
  <si>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</si>
  <si>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</si>
  <si>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</si>
  <si>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</si>
  <si>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</si>
  <si>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</si>
  <si>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</si>
  <si>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</si>
  <si>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</si>
  <si>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</si>
  <si>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</si>
  <si>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</si>
  <si>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</si>
  <si>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</si>
  <si>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</si>
  <si>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</si>
  <si>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</si>
  <si>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</si>
  <si>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</si>
  <si>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</si>
  <si>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</si>
  <si>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</si>
  <si>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</si>
  <si>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</si>
  <si>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</si>
  <si>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</si>
  <si>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</si>
  <si>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</si>
  <si>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</si>
  <si>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</si>
  <si>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</si>
  <si>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</si>
  <si>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</si>
  <si>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</si>
  <si>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</si>
  <si>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</si>
  <si>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</si>
  <si>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</si>
  <si>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</si>
  <si>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</si>
  <si>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</si>
  <si>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</si>
  <si>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</si>
  <si>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</si>
  <si>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</si>
  <si>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</si>
  <si>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</si>
  <si>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</si>
  <si>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</si>
  <si>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</si>
  <si>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</si>
  <si>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</si>
  <si>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</si>
  <si>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</si>
  <si>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</si>
  <si>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</si>
  <si>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</si>
  <si>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</si>
  <si>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</si>
  <si>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</si>
  <si>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</si>
  <si>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</si>
  <si>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</si>
  <si>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</si>
  <si>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</si>
  <si>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</si>
  <si>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</si>
  <si>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</si>
  <si>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</si>
  <si>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</si>
  <si>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</si>
  <si>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</si>
  <si>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</si>
  <si>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</si>
  <si>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</si>
  <si>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</si>
  <si>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</si>
  <si>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</si>
  <si>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</si>
  <si>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</si>
  <si>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</si>
  <si>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</si>
  <si>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</si>
  <si>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</si>
  <si>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</si>
  <si>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</si>
  <si>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</si>
  <si>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</si>
  <si>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</si>
  <si>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</si>
  <si>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</si>
  <si>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</si>
  <si>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</si>
  <si>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</si>
  <si>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</si>
  <si>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</si>
  <si>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</si>
  <si>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</si>
  <si>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</si>
  <si>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</si>
  <si>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</si>
  <si>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</si>
  <si>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</si>
  <si>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</si>
  <si>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</si>
  <si>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</si>
  <si>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</si>
  <si>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</si>
  <si>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</si>
  <si>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</si>
  <si>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</si>
  <si>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</si>
  <si>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</si>
  <si>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</si>
  <si>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</si>
  <si>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</si>
  <si>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</si>
  <si>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</si>
  <si>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</si>
  <si>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</si>
  <si>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</si>
  <si>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</si>
  <si>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</si>
  <si>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</si>
  <si>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</si>
  <si>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</si>
  <si>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</si>
  <si>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</si>
  <si>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</si>
  <si>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</si>
  <si>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</si>
  <si>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</si>
  <si>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</si>
  <si>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</si>
  <si>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</si>
  <si>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</si>
  <si>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</si>
  <si>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</si>
  <si>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</si>
  <si>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</si>
  <si>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</si>
  <si>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</si>
  <si>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</si>
  <si>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</si>
  <si>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</si>
  <si>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</si>
  <si>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</si>
  <si>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</si>
  <si>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</si>
  <si>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</si>
  <si>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</si>
  <si>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</si>
  <si>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</si>
  <si>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</si>
  <si>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</si>
  <si>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</si>
  <si>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</si>
  <si>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</si>
  <si>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</si>
  <si>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</si>
  <si>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</si>
  <si>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</si>
  <si>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</si>
  <si>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</si>
  <si>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</si>
  <si>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</si>
  <si>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</si>
  <si>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</si>
  <si>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</si>
  <si>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</si>
  <si>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</si>
  <si>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</si>
  <si>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</si>
  <si>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</si>
  <si>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</si>
  <si>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</si>
  <si>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</si>
  <si>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</si>
  <si>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</si>
  <si>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</si>
  <si>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</si>
  <si>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</si>
  <si>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</si>
  <si>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</si>
  <si>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</si>
  <si>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</si>
  <si>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</si>
  <si>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</si>
  <si>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</si>
  <si>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</si>
  <si>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</si>
  <si>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</si>
  <si>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</si>
  <si>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</si>
  <si>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</si>
  <si>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</si>
  <si>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</si>
  <si>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</si>
  <si>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</si>
  <si>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</si>
  <si>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</si>
  <si>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</si>
  <si>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</si>
  <si>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</si>
  <si>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</si>
  <si>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</si>
  <si>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</si>
  <si>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</si>
  <si>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</si>
  <si>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</si>
  <si>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</si>
  <si>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</si>
  <si>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</si>
  <si>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</si>
  <si>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</si>
  <si>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</si>
  <si>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</si>
  <si>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</si>
  <si>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</si>
  <si>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</si>
  <si>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</si>
  <si>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</si>
  <si>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</si>
  <si>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</si>
  <si>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</si>
  <si>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</si>
  <si>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</si>
  <si>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</si>
  <si>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</si>
  <si>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</si>
  <si>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</si>
  <si>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</si>
  <si>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</si>
  <si>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</si>
  <si>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</si>
  <si>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</si>
  <si>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</si>
  <si>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</si>
  <si>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</si>
  <si>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</si>
  <si>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</si>
  <si>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</si>
  <si>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</si>
  <si>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</si>
  <si>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</si>
  <si>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</si>
  <si>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</si>
  <si>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</si>
  <si>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</si>
  <si>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</si>
  <si>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</si>
  <si>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</si>
  <si>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</si>
  <si>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</si>
  <si>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</si>
  <si>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</si>
  <si>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</si>
  <si>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</si>
  <si>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</si>
  <si>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</si>
  <si>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</si>
  <si>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</si>
  <si>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</si>
  <si>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</si>
  <si>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</si>
  <si>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</si>
  <si>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</si>
  <si>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</si>
  <si>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</si>
  <si>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</si>
  <si>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</si>
  <si>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</si>
  <si>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</si>
  <si>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</si>
  <si>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</si>
  <si>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</si>
  <si>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</si>
  <si>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</si>
  <si>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</si>
  <si>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</si>
  <si>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</si>
  <si>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</si>
  <si>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</si>
  <si>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</si>
  <si>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</si>
  <si>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</si>
  <si>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</si>
  <si>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</si>
  <si>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</si>
  <si>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</si>
  <si>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</si>
  <si>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</si>
  <si>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</si>
  <si>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</si>
  <si>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</si>
  <si>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</si>
  <si>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</si>
  <si>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</si>
  <si>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</si>
  <si>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</si>
  <si>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</si>
  <si>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</si>
  <si>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</si>
  <si>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</si>
  <si>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</si>
  <si>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</si>
  <si>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</si>
  <si>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</si>
  <si>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</si>
  <si>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</si>
  <si>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</si>
  <si>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</si>
  <si>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</si>
  <si>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</si>
  <si>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</si>
  <si>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</si>
  <si>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</si>
  <si>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</si>
  <si>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</si>
  <si>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</si>
  <si>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</si>
  <si>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</si>
  <si>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</si>
  <si>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</si>
  <si>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</si>
  <si>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</si>
  <si>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</si>
  <si>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</si>
  <si>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</si>
  <si>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</si>
  <si>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</si>
  <si>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</si>
  <si>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</si>
  <si>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</si>
  <si>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</si>
  <si>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</si>
  <si>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</si>
  <si>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</si>
  <si>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</si>
  <si>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</si>
  <si>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</si>
  <si>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</si>
  <si>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</si>
  <si>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</si>
  <si>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</si>
  <si>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</si>
  <si>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</si>
  <si>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</si>
  <si>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</si>
  <si>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</si>
  <si>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</si>
  <si>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</si>
  <si>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</si>
  <si>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</si>
  <si>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</si>
  <si>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</si>
  <si>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</si>
  <si>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</si>
  <si>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</si>
  <si>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</si>
  <si>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</si>
  <si>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</si>
  <si>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</si>
  <si>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</si>
  <si>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</si>
  <si>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</si>
  <si>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</si>
  <si>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</si>
  <si>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</si>
  <si>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</si>
  <si>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</si>
  <si>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</si>
  <si>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</si>
  <si>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</si>
  <si>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</si>
  <si>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</si>
  <si>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</si>
  <si>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</si>
  <si>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</si>
  <si>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</si>
  <si>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</si>
  <si>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</si>
  <si>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</si>
  <si>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</si>
  <si>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</si>
  <si>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</si>
  <si>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</si>
  <si>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</si>
  <si>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</si>
  <si>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</si>
  <si>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</si>
  <si>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</si>
  <si>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</si>
  <si>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</si>
  <si>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</si>
  <si>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</si>
  <si>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</si>
  <si>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</si>
  <si>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</si>
  <si>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</si>
  <si>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</si>
  <si>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</si>
  <si>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</si>
  <si>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</si>
  <si>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</si>
  <si>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</si>
  <si>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</si>
  <si>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</si>
  <si>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</si>
  <si>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</si>
  <si>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</si>
  <si>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</si>
  <si>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</si>
  <si>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</si>
  <si>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</si>
  <si>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</si>
  <si>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</si>
  <si>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</si>
  <si>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</si>
  <si>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</si>
  <si>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</si>
  <si>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</si>
  <si>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</si>
  <si>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</si>
  <si>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</si>
  <si>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</si>
  <si>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</si>
  <si>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</si>
  <si>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</si>
  <si>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</si>
  <si>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</si>
  <si>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</si>
  <si>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</si>
  <si>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</si>
  <si>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</si>
  <si>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</si>
  <si>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</si>
  <si>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</si>
  <si>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</si>
  <si>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</si>
  <si>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</si>
  <si>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</si>
  <si>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</si>
  <si>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</si>
  <si>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</si>
  <si>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</si>
  <si>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</si>
  <si>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</si>
  <si>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</si>
  <si>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</si>
  <si>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</si>
  <si>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</si>
  <si>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</si>
  <si>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</si>
  <si>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</si>
  <si>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</si>
  <si>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</si>
  <si>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</si>
  <si>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</si>
  <si>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</si>
  <si>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</si>
  <si>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</si>
  <si>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</si>
  <si>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</si>
  <si>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</si>
  <si>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</si>
  <si>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</si>
  <si>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</si>
  <si>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</si>
  <si>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</si>
  <si>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</si>
  <si>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</si>
  <si>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</si>
  <si>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</si>
  <si>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</si>
  <si>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</si>
  <si>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</si>
  <si>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</si>
  <si>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</si>
  <si>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</si>
  <si>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</si>
  <si>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</si>
  <si>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</si>
  <si>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</si>
  <si>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</si>
  <si>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</si>
  <si>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</si>
  <si>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</si>
  <si>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</si>
  <si>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</si>
  <si>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</si>
  <si>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</si>
  <si>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</si>
  <si>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</si>
  <si>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</si>
  <si>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</si>
  <si>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</si>
  <si>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</si>
  <si>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</si>
  <si>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</si>
  <si>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</si>
  <si>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</si>
  <si>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</si>
  <si>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</si>
  <si>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</si>
  <si>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</si>
  <si>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</si>
  <si>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</si>
  <si>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</si>
  <si>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</si>
  <si>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</si>
  <si>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</si>
  <si>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</si>
  <si>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</si>
  <si>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</si>
  <si>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</si>
  <si>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</si>
  <si>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</si>
  <si>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</si>
  <si>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</si>
  <si>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</si>
  <si>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</si>
  <si>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</si>
  <si>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</si>
  <si>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</si>
  <si>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</si>
  <si>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</si>
  <si>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</si>
  <si>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</si>
  <si>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</si>
  <si>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</si>
  <si>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</si>
  <si>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</si>
  <si>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</si>
  <si>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</si>
  <si>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</si>
  <si>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</si>
  <si>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</si>
  <si>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</si>
  <si>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</si>
  <si>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</si>
  <si>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</si>
  <si>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</si>
  <si>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</si>
  <si>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</si>
  <si>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</si>
  <si>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</si>
  <si>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</si>
  <si>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</si>
  <si>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</si>
  <si>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</si>
  <si>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</si>
  <si>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</si>
  <si>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</si>
  <si>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</si>
  <si>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</si>
  <si>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</si>
  <si>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</si>
  <si>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</si>
  <si>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</si>
  <si>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</si>
  <si>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</si>
  <si>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</si>
  <si>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</si>
  <si>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</si>
  <si>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</si>
  <si>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</si>
  <si>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</si>
  <si>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</si>
  <si>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</si>
  <si>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</si>
  <si>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</si>
  <si>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</si>
  <si>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</si>
  <si>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</si>
  <si>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</si>
  <si>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</si>
  <si>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</si>
  <si>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</si>
  <si>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</si>
  <si>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</si>
  <si>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</si>
  <si>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</si>
  <si>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</si>
  <si>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</si>
  <si>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</si>
  <si>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</si>
  <si>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</si>
  <si>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</si>
  <si>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</si>
  <si>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</si>
  <si>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</si>
  <si>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</si>
  <si>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</si>
  <si>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</si>
  <si>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</si>
  <si>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</si>
  <si>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</si>
  <si>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</si>
  <si>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</si>
  <si>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</si>
  <si>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</si>
  <si>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</si>
  <si>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</si>
  <si>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</si>
  <si>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</si>
  <si>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</si>
  <si>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</si>
  <si>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</si>
  <si>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</si>
  <si>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</si>
  <si>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</si>
  <si>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</si>
  <si>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</si>
  <si>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</si>
  <si>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</si>
  <si>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</si>
  <si>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</si>
  <si>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</si>
  <si>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</si>
  <si>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</si>
  <si>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</si>
  <si>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</si>
  <si>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</si>
  <si>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</si>
  <si>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</si>
  <si>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</si>
  <si>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</si>
  <si>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</si>
  <si>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</si>
  <si>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</si>
  <si>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</si>
  <si>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</si>
  <si>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</si>
  <si>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</si>
  <si>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</si>
  <si>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</si>
  <si>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</si>
  <si>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</si>
  <si>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</si>
  <si>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</si>
  <si>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</si>
  <si>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</si>
  <si>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</si>
  <si>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</si>
  <si>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</si>
  <si>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</si>
  <si>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</si>
  <si>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</si>
  <si>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</si>
  <si>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</si>
  <si>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</si>
  <si>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</si>
  <si>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</si>
  <si>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</si>
  <si>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</si>
  <si>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</si>
  <si>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</si>
  <si>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</si>
  <si>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</si>
  <si>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</si>
  <si>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</si>
  <si>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</si>
  <si>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</si>
  <si>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</si>
  <si>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</si>
  <si>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</si>
  <si>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</si>
  <si>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</si>
  <si>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</si>
  <si>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</si>
  <si>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</si>
  <si>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</si>
  <si>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</si>
  <si>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</si>
  <si>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</si>
  <si>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</si>
  <si>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</si>
  <si>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</si>
  <si>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</si>
  <si>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</si>
  <si>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</si>
  <si>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</si>
  <si>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</si>
  <si>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</si>
  <si>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</si>
  <si>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</si>
  <si>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</si>
  <si>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</si>
  <si>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</si>
  <si>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</si>
  <si>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</si>
  <si>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</si>
  <si>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</si>
  <si>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</si>
  <si>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</si>
  <si>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</si>
  <si>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</si>
  <si>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</si>
  <si>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</si>
  <si>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</si>
  <si>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</si>
  <si>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</si>
  <si>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</si>
  <si>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</si>
  <si>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</si>
  <si>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</si>
  <si>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</si>
  <si>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</si>
  <si>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</si>
  <si>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</si>
  <si>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</si>
  <si>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</si>
  <si>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</si>
  <si>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</si>
  <si>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</si>
  <si>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</si>
  <si>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</si>
  <si>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</si>
  <si>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</si>
  <si>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</si>
  <si>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</si>
  <si>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</si>
  <si>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</si>
  <si>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</si>
  <si>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</si>
  <si>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</si>
  <si>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</si>
  <si>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</si>
  <si>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</si>
  <si>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</si>
  <si>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</si>
  <si>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</si>
  <si>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</si>
  <si>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</si>
  <si>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</si>
  <si>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</si>
  <si>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</si>
  <si>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</si>
  <si>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</si>
  <si>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</si>
  <si>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</si>
  <si>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</si>
  <si>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</si>
  <si>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</si>
  <si>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</si>
  <si>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</si>
  <si>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</si>
  <si>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</si>
  <si>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</si>
  <si>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</si>
  <si>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</si>
  <si>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</si>
  <si>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</si>
  <si>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</si>
  <si>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</si>
  <si>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</si>
  <si>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</si>
  <si>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</si>
  <si>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</si>
  <si>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</si>
  <si>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</si>
  <si>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</si>
  <si>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</si>
  <si>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</si>
  <si>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</si>
  <si>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</si>
  <si>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</si>
  <si>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</si>
  <si>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</si>
  <si>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</si>
  <si>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</si>
  <si>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</si>
  <si>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</si>
  <si>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</si>
  <si>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</si>
  <si>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</si>
  <si>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</si>
  <si>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</si>
  <si>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</si>
  <si>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</si>
  <si>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</si>
  <si>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</si>
  <si>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</si>
  <si>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</si>
  <si>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</si>
  <si>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</si>
  <si>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</si>
  <si>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</si>
  <si>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</si>
  <si>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</si>
  <si>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</si>
  <si>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</si>
  <si>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</si>
  <si>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</si>
  <si>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</si>
  <si>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</si>
  <si>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</si>
  <si>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</si>
  <si>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</si>
  <si>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</si>
  <si>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</si>
  <si>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</si>
  <si>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</si>
  <si>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</si>
  <si>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</si>
  <si>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</si>
  <si>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</si>
  <si>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</si>
  <si>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</si>
  <si>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</si>
  <si>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</si>
  <si>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</si>
  <si>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</si>
  <si>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</si>
  <si>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</si>
  <si>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</si>
  <si>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</si>
  <si>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</si>
  <si>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</si>
  <si>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</si>
  <si>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</si>
  <si>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</si>
  <si>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</si>
  <si>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</si>
  <si>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</si>
  <si>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</si>
  <si>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</si>
  <si>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</si>
  <si>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</si>
  <si>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</si>
  <si>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</si>
  <si>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</si>
  <si>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</si>
  <si>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</si>
  <si>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</si>
  <si>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</si>
  <si>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</si>
  <si>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</si>
  <si>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</si>
  <si>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</si>
  <si>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</si>
  <si>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</si>
  <si>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</si>
  <si>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</si>
  <si>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</si>
  <si>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</si>
  <si>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</si>
  <si>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</si>
  <si>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</si>
  <si>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</si>
  <si>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</si>
  <si>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</si>
  <si>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</si>
  <si>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</si>
  <si>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</si>
  <si>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</si>
  <si>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</si>
  <si>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</si>
  <si>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</si>
  <si>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</si>
  <si>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</si>
  <si>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</si>
  <si>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</si>
  <si>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</si>
  <si>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</si>
  <si>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</si>
  <si>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</si>
  <si>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</si>
  <si>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</si>
  <si>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</si>
  <si>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</si>
  <si>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</si>
  <si>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</si>
  <si>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</si>
  <si>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</si>
  <si>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</si>
  <si>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</si>
  <si>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</si>
  <si>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</si>
  <si>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</si>
  <si>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</si>
  <si>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</si>
  <si>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</si>
  <si>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</si>
  <si>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</si>
  <si>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</si>
  <si>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</si>
  <si>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</si>
  <si>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</si>
  <si>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</si>
  <si>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</si>
  <si>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</si>
  <si>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</si>
  <si>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</si>
  <si>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</si>
  <si>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</si>
  <si>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</si>
  <si>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</si>
  <si>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</si>
  <si>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</si>
  <si>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</si>
  <si>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</si>
  <si>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</si>
  <si>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</si>
  <si>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</si>
  <si>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</si>
  <si>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</si>
  <si>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</si>
  <si>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</si>
  <si>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</si>
  <si>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</si>
  <si>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</si>
  <si>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</si>
  <si>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</si>
  <si>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</si>
  <si>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</si>
  <si>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</si>
  <si>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</si>
  <si>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</si>
  <si>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</si>
  <si>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</si>
  <si>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</si>
  <si>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</si>
  <si>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</si>
  <si>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</si>
  <si>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</si>
  <si>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</si>
  <si>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</si>
  <si>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</si>
  <si>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</si>
  <si>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</si>
  <si>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</si>
  <si>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</si>
  <si>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</si>
  <si>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</si>
  <si>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</si>
  <si>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</si>
  <si>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</si>
  <si>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</si>
  <si>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</si>
  <si>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</si>
  <si>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</si>
  <si>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</si>
  <si>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</si>
  <si>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</si>
  <si>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</si>
  <si>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</si>
  <si>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</si>
  <si>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</si>
  <si>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</si>
  <si>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</si>
  <si>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</si>
  <si>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</si>
  <si>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</si>
  <si>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</si>
  <si>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</si>
  <si>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</si>
  <si>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</si>
  <si>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</si>
  <si>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</si>
  <si>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</si>
  <si>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</si>
  <si>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</si>
  <si>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</si>
  <si>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</si>
  <si>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</si>
  <si>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</si>
  <si>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</si>
  <si>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</si>
  <si>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</si>
  <si>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</si>
  <si>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</si>
  <si>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</si>
  <si>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</si>
  <si>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</si>
  <si>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</si>
  <si>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</si>
  <si>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</si>
  <si>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</si>
  <si>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</si>
  <si>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</si>
  <si>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</si>
  <si>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</si>
  <si>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</si>
  <si>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</si>
  <si>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</si>
  <si>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</si>
  <si>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</si>
  <si>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</si>
  <si>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</si>
  <si>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</si>
  <si>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</si>
  <si>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</si>
  <si>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</si>
  <si>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</si>
  <si>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</si>
  <si>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</si>
  <si>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</si>
  <si>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</si>
  <si>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</si>
  <si>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</si>
  <si>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</si>
  <si>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</si>
  <si>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</si>
  <si>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</si>
  <si>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</si>
  <si>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</si>
  <si>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</si>
  <si>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</si>
  <si>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</si>
  <si>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</si>
  <si>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</si>
  <si>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</si>
  <si>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</si>
  <si>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</si>
  <si>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</si>
  <si>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</si>
  <si>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</si>
  <si>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</si>
  <si>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</si>
  <si>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</si>
  <si>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</si>
  <si>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</si>
  <si>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</si>
  <si>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</si>
  <si>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</si>
  <si>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</si>
  <si>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</si>
  <si>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</si>
  <si>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</si>
  <si>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</si>
  <si>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</si>
  <si>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</si>
  <si>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</si>
  <si>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</si>
  <si>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</si>
  <si>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</si>
  <si>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</si>
  <si>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</si>
  <si>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</si>
  <si>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</si>
  <si>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</si>
  <si>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</si>
  <si>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</si>
  <si>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</si>
  <si>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</si>
  <si>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</si>
  <si>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</si>
  <si>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</si>
  <si>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</si>
  <si>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</si>
  <si>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</si>
  <si>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</si>
  <si>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</si>
  <si>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</si>
  <si>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</si>
  <si>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</si>
  <si>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</si>
  <si>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</si>
  <si>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</si>
  <si>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</si>
  <si>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</si>
  <si>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</si>
  <si>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</si>
  <si>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</si>
  <si>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</si>
  <si>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</si>
  <si>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</si>
  <si>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</si>
  <si>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</si>
  <si>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</si>
  <si>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</si>
  <si>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</si>
  <si>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</si>
  <si>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</si>
  <si>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</si>
  <si>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</si>
  <si>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</si>
  <si>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</si>
  <si>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</si>
  <si>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</si>
  <si>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</si>
  <si>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</si>
  <si>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</si>
  <si>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</si>
  <si>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</si>
  <si>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</si>
  <si>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</si>
  <si>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</si>
  <si>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</si>
  <si>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</si>
  <si>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</si>
  <si>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</si>
  <si>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</si>
  <si>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</si>
  <si>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</si>
  <si>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</si>
  <si>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</si>
  <si>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</si>
  <si>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</si>
  <si>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</si>
  <si>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</si>
  <si>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</si>
  <si>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</si>
  <si>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</si>
  <si>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</si>
  <si>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</si>
  <si>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</si>
  <si>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</si>
  <si>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</si>
  <si>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</si>
  <si>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</si>
  <si>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</si>
  <si>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</si>
  <si>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</si>
  <si>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</si>
  <si>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</si>
  <si>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</si>
  <si>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</si>
  <si>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</si>
  <si>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</si>
  <si>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</si>
  <si>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</si>
  <si>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</si>
  <si>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</si>
  <si>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</si>
  <si>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</si>
  <si>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</si>
  <si>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</si>
  <si>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</si>
  <si>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</si>
  <si>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</si>
  <si>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</si>
  <si>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</si>
  <si>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</si>
  <si>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</si>
  <si>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</si>
  <si>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</si>
  <si>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</si>
  <si>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</si>
  <si>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</si>
  <si>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</si>
  <si>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</si>
  <si>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</si>
  <si>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</si>
  <si>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</si>
  <si>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</si>
  <si>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</si>
  <si>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</si>
  <si>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</si>
  <si>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</si>
  <si>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</si>
  <si>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</si>
  <si>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</si>
  <si>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</si>
  <si>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</si>
  <si>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</si>
  <si>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</si>
  <si>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</si>
  <si>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</si>
  <si>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</si>
  <si>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</si>
  <si>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</si>
  <si>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</si>
  <si>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</si>
  <si>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</si>
  <si>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</si>
  <si>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</si>
  <si>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</si>
  <si>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</si>
  <si>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</si>
  <si>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</si>
  <si>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</si>
  <si>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</si>
  <si>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</si>
  <si>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</si>
  <si>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</si>
  <si>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</si>
  <si>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</si>
  <si>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</si>
  <si>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</si>
  <si>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</si>
  <si>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</si>
  <si>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</si>
  <si>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</si>
  <si>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</si>
  <si>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</si>
  <si>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</si>
  <si>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</si>
  <si>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</si>
  <si>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</si>
  <si>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</si>
  <si>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</si>
  <si>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</si>
  <si>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</si>
  <si>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</si>
  <si>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</si>
  <si>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</si>
  <si>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</si>
  <si>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</si>
  <si>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</si>
  <si>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</si>
  <si>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</si>
  <si>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</si>
  <si>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</si>
  <si>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</si>
  <si>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</si>
  <si>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</si>
  <si>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</si>
  <si>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</si>
  <si>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</si>
  <si>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</si>
  <si>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</si>
  <si>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</si>
  <si>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</si>
  <si>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</si>
  <si>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</si>
  <si>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</si>
  <si>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</si>
  <si>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</si>
  <si>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</si>
  <si>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</si>
  <si>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</si>
  <si>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</si>
  <si>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</si>
  <si>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</si>
  <si>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</si>
  <si>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</si>
  <si>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</si>
  <si>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</si>
  <si>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</si>
  <si>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</si>
  <si>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</si>
  <si>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</si>
  <si>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</si>
  <si>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</si>
  <si>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</si>
  <si>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</si>
  <si>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</si>
  <si>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</si>
  <si>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</si>
  <si>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</si>
  <si>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</si>
  <si>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</si>
  <si>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</si>
  <si>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</si>
  <si>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</si>
  <si>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</si>
  <si>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</si>
  <si>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</si>
  <si>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</si>
  <si>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</si>
  <si>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</si>
  <si>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</si>
  <si>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</si>
  <si>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</si>
  <si>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</si>
  <si>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</si>
  <si>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</si>
  <si>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</si>
  <si>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</si>
  <si>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</si>
  <si>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</si>
  <si>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</si>
  <si>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</si>
  <si>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</si>
  <si>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</si>
  <si>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</si>
  <si>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</si>
  <si>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</si>
  <si>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</si>
  <si>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</si>
  <si>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</si>
  <si>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</si>
  <si>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</si>
  <si>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</si>
  <si>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</si>
  <si>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</si>
  <si>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</si>
  <si>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</si>
  <si>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</si>
  <si>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</si>
  <si>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</si>
  <si>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</si>
  <si>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</si>
  <si>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</si>
  <si>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</si>
  <si>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</si>
  <si>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</si>
  <si>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</si>
  <si>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</si>
  <si>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</si>
  <si>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</si>
  <si>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</si>
  <si>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</si>
  <si>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</si>
  <si>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</si>
  <si>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</si>
  <si>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</si>
  <si>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</si>
  <si>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</si>
  <si>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</si>
  <si>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</si>
  <si>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</si>
  <si>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</si>
  <si>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</si>
  <si>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</si>
  <si>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</si>
  <si>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</si>
  <si>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</si>
  <si>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</si>
  <si>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</si>
  <si>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</si>
  <si>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</si>
  <si>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</si>
  <si>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</si>
  <si>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</si>
  <si>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</si>
  <si>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</si>
  <si>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</si>
  <si>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</si>
  <si>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</si>
  <si>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</si>
  <si>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</si>
  <si>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</si>
  <si>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</si>
  <si>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</si>
  <si>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</si>
  <si>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</si>
  <si>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</si>
  <si>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</si>
  <si>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</si>
  <si>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</si>
  <si>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</si>
  <si>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</si>
  <si>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</si>
  <si>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</si>
  <si>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</si>
  <si>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</si>
  <si>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</si>
  <si>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</si>
  <si>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</si>
  <si>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</si>
  <si>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</si>
  <si>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</si>
  <si>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</si>
  <si>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</si>
  <si>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</si>
  <si>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</si>
  <si>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</si>
  <si>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</si>
  <si>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</si>
  <si>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</si>
  <si>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</si>
  <si>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</si>
  <si>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</si>
  <si>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</si>
  <si>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</si>
  <si>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</si>
  <si>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</si>
  <si>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</si>
  <si>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</si>
  <si>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</si>
  <si>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</si>
  <si>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</si>
  <si>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</si>
  <si>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</si>
  <si>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</si>
  <si>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</si>
  <si>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</si>
  <si>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</si>
  <si>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</si>
  <si>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</si>
  <si>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</si>
  <si>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</si>
  <si>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</si>
  <si>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</si>
  <si>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</si>
  <si>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</si>
  <si>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</si>
  <si>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</si>
  <si>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</si>
  <si>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</si>
  <si>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</si>
  <si>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</si>
  <si>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</si>
  <si>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</si>
  <si>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</si>
  <si>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</si>
  <si>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</si>
  <si>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</si>
  <si>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</si>
  <si>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</si>
  <si>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</si>
  <si>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</si>
  <si>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</si>
  <si>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</si>
  <si>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</si>
  <si>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</si>
  <si>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</si>
  <si>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</si>
  <si>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</si>
  <si>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</si>
  <si>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</si>
  <si>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</si>
  <si>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</si>
  <si>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</si>
  <si>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</si>
  <si>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</si>
  <si>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</si>
  <si>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</si>
  <si>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</si>
  <si>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</si>
  <si>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</si>
  <si>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</si>
  <si>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</si>
  <si>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</si>
  <si>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</si>
  <si>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</si>
  <si>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</si>
  <si>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</si>
  <si>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</si>
  <si>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</si>
  <si>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</si>
  <si>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</si>
  <si>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</si>
  <si>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</si>
  <si>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</si>
  <si>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</si>
  <si>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</si>
  <si>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</si>
  <si>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</si>
  <si>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</si>
  <si>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</si>
  <si>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</si>
  <si>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</si>
  <si>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</si>
  <si>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</si>
  <si>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</si>
  <si>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</si>
  <si>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</si>
  <si>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</si>
  <si>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</si>
  <si>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</si>
  <si>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</si>
  <si>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</si>
  <si>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</si>
  <si>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</si>
  <si>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</si>
  <si>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</si>
  <si>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</si>
  <si>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</si>
  <si>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</si>
  <si>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</si>
  <si>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</si>
  <si>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</si>
  <si>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</si>
  <si>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</si>
  <si>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</si>
  <si>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</si>
  <si>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</si>
  <si>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</si>
  <si>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</si>
  <si>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</si>
  <si>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</si>
  <si>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</si>
  <si>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</si>
  <si>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</si>
  <si>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</si>
  <si>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</si>
  <si>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</si>
  <si>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</si>
  <si>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</si>
  <si>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</si>
  <si>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</si>
  <si>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</si>
  <si>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</si>
  <si>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</si>
  <si>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</si>
  <si>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</si>
  <si>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</si>
  <si>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</si>
  <si>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</si>
  <si>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</si>
  <si>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</si>
  <si>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</si>
  <si>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</si>
  <si>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</si>
  <si>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</si>
  <si>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</si>
  <si>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</si>
  <si>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</si>
  <si>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</si>
  <si>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</si>
  <si>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</si>
  <si>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</si>
  <si>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</si>
  <si>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</si>
  <si>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</si>
  <si>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</si>
  <si>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</si>
  <si>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</si>
  <si>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</si>
  <si>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</si>
  <si>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</si>
  <si>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</si>
  <si>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</si>
  <si>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</si>
  <si>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</si>
  <si>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</si>
  <si>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</si>
  <si>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</si>
  <si>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</si>
  <si>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</si>
  <si>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</si>
  <si>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</si>
  <si>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</si>
  <si>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</si>
  <si>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</si>
  <si>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</si>
  <si>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</si>
  <si>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</si>
  <si>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</si>
  <si>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</si>
  <si>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</si>
  <si>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</si>
  <si>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</si>
  <si>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</si>
  <si>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</si>
  <si>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</si>
  <si>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</si>
  <si>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</si>
  <si>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</si>
  <si>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</si>
  <si>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</si>
  <si>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</si>
  <si>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</si>
  <si>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</si>
  <si>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</si>
  <si>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</si>
  <si>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</si>
  <si>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</si>
  <si>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</si>
  <si>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</si>
  <si>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</si>
  <si>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</si>
  <si>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</si>
  <si>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</si>
  <si>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</si>
  <si>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</si>
  <si>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</si>
  <si>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</si>
  <si>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</si>
  <si>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</si>
  <si>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</si>
  <si>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</si>
  <si>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</si>
  <si>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</si>
  <si>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</si>
  <si>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</si>
  <si>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</si>
  <si>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</si>
  <si>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</si>
  <si>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</si>
  <si>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</si>
  <si>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</si>
  <si>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</si>
  <si>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</si>
  <si>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</si>
  <si>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</si>
  <si>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</si>
  <si>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</si>
  <si>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</si>
  <si>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</si>
  <si>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</si>
  <si>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</si>
  <si>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</si>
  <si>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</si>
  <si>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</si>
  <si>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</si>
  <si>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</si>
  <si>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</si>
  <si>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</si>
  <si>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</si>
  <si>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</si>
  <si>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</si>
  <si>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</si>
  <si>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</si>
  <si>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</si>
  <si>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</si>
  <si>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</si>
  <si>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</si>
  <si>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</si>
  <si>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</si>
  <si>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</si>
  <si>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</si>
  <si>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</si>
  <si>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</si>
  <si>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</si>
  <si>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</si>
  <si>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</si>
  <si>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</si>
  <si>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</si>
  <si>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</si>
  <si>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</si>
  <si>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</si>
  <si>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</si>
  <si>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</si>
  <si>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</si>
  <si>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</si>
  <si>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</si>
  <si>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</si>
  <si>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</si>
  <si>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</si>
  <si>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</si>
  <si>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</si>
  <si>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</si>
  <si>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</si>
  <si>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</si>
  <si>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</si>
  <si>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</si>
  <si>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</si>
  <si>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</si>
  <si>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</si>
  <si>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</si>
  <si>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</si>
  <si>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</si>
  <si>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</si>
  <si>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</si>
  <si>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</si>
  <si>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</si>
  <si>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</si>
  <si>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</si>
  <si>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</si>
  <si>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</si>
  <si>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</si>
  <si>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</si>
  <si>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</si>
  <si>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</si>
  <si>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</si>
  <si>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</si>
  <si>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</si>
  <si>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</si>
  <si>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</si>
  <si>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</si>
  <si>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</si>
  <si>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</si>
  <si>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</si>
  <si>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</si>
  <si>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</si>
  <si>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</si>
  <si>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</si>
  <si>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</si>
  <si>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</si>
  <si>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</si>
  <si>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</si>
  <si>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</si>
  <si>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</si>
  <si>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</si>
  <si>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</si>
  <si>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</si>
  <si>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</si>
  <si>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</si>
  <si>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</si>
  <si>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</si>
  <si>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</si>
  <si>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</si>
  <si>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</si>
  <si>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</si>
  <si>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</si>
  <si>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</si>
  <si>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</si>
  <si>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</si>
  <si>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</si>
  <si>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</si>
  <si>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</si>
  <si>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</si>
  <si>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</si>
  <si>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</si>
  <si>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</si>
  <si>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</si>
  <si>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</si>
  <si>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</si>
  <si>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</si>
  <si>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</si>
  <si>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</si>
  <si>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</si>
  <si>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</si>
  <si>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</si>
  <si>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</si>
  <si>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</si>
  <si>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</si>
  <si>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</si>
  <si>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</si>
  <si>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</si>
  <si>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</si>
  <si>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</si>
  <si>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</si>
  <si>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</si>
  <si>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</si>
  <si>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</si>
  <si>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</si>
  <si>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</si>
  <si>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</si>
  <si>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</si>
  <si>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</si>
  <si>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</si>
  <si>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</si>
  <si>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</si>
  <si>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</si>
  <si>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</si>
  <si>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</si>
  <si>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</si>
  <si>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</si>
  <si>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</si>
  <si>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</si>
  <si>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</si>
  <si>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</si>
  <si>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</si>
  <si>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</si>
  <si>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</si>
  <si>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</si>
  <si>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</si>
  <si>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</si>
  <si>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</si>
  <si>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</si>
  <si>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</si>
  <si>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</si>
  <si>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</si>
  <si>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</si>
  <si>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</si>
  <si>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</si>
  <si>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</si>
  <si>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</si>
  <si>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</si>
  <si>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</si>
  <si>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</si>
  <si>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</si>
  <si>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</si>
  <si>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</si>
  <si>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</si>
  <si>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</si>
  <si>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</si>
  <si>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</si>
  <si>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</si>
  <si>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</si>
  <si>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</si>
  <si>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</si>
  <si>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</si>
  <si>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</si>
  <si>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</si>
  <si>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</si>
  <si>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</si>
  <si>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</si>
  <si>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</si>
  <si>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</si>
  <si>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</si>
  <si>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</si>
  <si>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</si>
  <si>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</si>
  <si>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</si>
  <si>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</si>
  <si>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</si>
  <si>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</si>
  <si>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</si>
  <si>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</si>
  <si>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</si>
  <si>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</si>
  <si>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</si>
  <si>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</si>
  <si>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</si>
  <si>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</si>
  <si>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</si>
  <si>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</si>
  <si>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</si>
  <si>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</si>
  <si>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</si>
  <si>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</si>
  <si>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</si>
  <si>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</si>
  <si>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</si>
  <si>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</si>
  <si>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</si>
  <si>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</si>
  <si>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</si>
  <si>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</si>
  <si>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</si>
  <si>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</si>
  <si>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</si>
  <si>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</si>
  <si>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</si>
  <si>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</si>
  <si>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</si>
  <si>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</si>
  <si>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</si>
  <si>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</si>
  <si>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</si>
  <si>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</si>
  <si>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</si>
  <si>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</si>
  <si>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</si>
  <si>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</si>
  <si>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</si>
  <si>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</si>
  <si>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</si>
  <si>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</si>
  <si>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</si>
  <si>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</si>
  <si>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</si>
  <si>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</si>
  <si>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</si>
  <si>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</si>
  <si>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</si>
  <si>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</si>
  <si>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</si>
  <si>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</si>
  <si>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</si>
  <si>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</si>
  <si>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</si>
  <si>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</si>
  <si>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</si>
  <si>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</si>
  <si>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</si>
  <si>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</si>
  <si>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</si>
  <si>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</si>
  <si>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</si>
  <si>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</si>
  <si>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</si>
  <si>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</si>
  <si>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</si>
  <si>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</si>
  <si>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</si>
  <si>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</si>
  <si>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</si>
  <si>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</si>
  <si>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</si>
  <si>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</si>
  <si>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</si>
  <si>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</si>
  <si>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</si>
  <si>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</si>
  <si>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</si>
  <si>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</si>
  <si>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</si>
  <si>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</si>
  <si>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</si>
  <si>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</si>
  <si>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</si>
  <si>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</si>
  <si>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</si>
  <si>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</si>
  <si>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</si>
  <si>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</si>
  <si>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</si>
  <si>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</si>
  <si>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</si>
  <si>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</si>
  <si>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</si>
  <si>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</si>
  <si>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</si>
  <si>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</si>
  <si>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</si>
  <si>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</si>
  <si>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</si>
  <si>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</si>
  <si>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</si>
  <si>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</si>
  <si>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</si>
  <si>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</si>
  <si>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</si>
  <si>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</si>
  <si>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</si>
  <si>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</si>
  <si>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</si>
  <si>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</si>
  <si>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</si>
  <si>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</si>
  <si>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</si>
  <si>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</si>
  <si>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</si>
  <si>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</si>
  <si>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</si>
  <si>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</si>
  <si>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</si>
  <si>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</si>
  <si>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</si>
  <si>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</si>
  <si>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</si>
  <si>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</si>
  <si>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</si>
  <si>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</si>
  <si>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</si>
  <si>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</si>
  <si>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</si>
  <si>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</si>
  <si>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</si>
  <si>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</si>
  <si>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</si>
  <si>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</si>
  <si>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</si>
  <si>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</si>
  <si>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</si>
  <si>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</si>
  <si>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</si>
  <si>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</si>
  <si>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</si>
  <si>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</si>
  <si>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</si>
  <si>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</si>
  <si>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</si>
  <si>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</si>
  <si>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</si>
  <si>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</si>
  <si>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</si>
  <si>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</si>
  <si>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</si>
  <si>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</si>
  <si>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</si>
  <si>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</si>
  <si>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</si>
  <si>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</si>
  <si>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</si>
  <si>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</si>
  <si>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</si>
  <si>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</si>
  <si>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</si>
  <si>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</si>
  <si>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</si>
  <si>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</si>
  <si>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</si>
  <si>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</si>
  <si>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</si>
  <si>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</si>
  <si>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</si>
  <si>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</si>
  <si>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</si>
  <si>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</si>
  <si>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</si>
  <si>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</si>
  <si>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</si>
  <si>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</si>
  <si>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</si>
  <si>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</si>
  <si>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</si>
  <si>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</si>
  <si>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</si>
  <si>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</si>
  <si>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</si>
  <si>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</si>
  <si>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</si>
  <si>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</si>
  <si>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</si>
  <si>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</si>
  <si>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</si>
  <si>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</si>
  <si>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</si>
  <si>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</si>
  <si>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</si>
  <si>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</si>
  <si>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</si>
  <si>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</si>
  <si>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</si>
  <si>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</si>
  <si>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</si>
  <si>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</si>
  <si>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</si>
  <si>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</si>
  <si>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</si>
  <si>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</si>
  <si>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</si>
  <si>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</si>
  <si>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</si>
  <si>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</si>
  <si>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</si>
  <si>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</si>
  <si>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</si>
  <si>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</si>
  <si>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</si>
  <si>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</si>
  <si>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</si>
  <si>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</si>
  <si>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</si>
  <si>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</si>
  <si>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</si>
  <si>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</si>
  <si>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</si>
  <si>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</si>
  <si>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</si>
  <si>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</si>
  <si>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</si>
  <si>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</si>
  <si>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</si>
  <si>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</si>
  <si>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</si>
  <si>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</si>
  <si>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</si>
  <si>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</si>
  <si>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</si>
  <si>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</si>
  <si>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</si>
  <si>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</si>
  <si>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</si>
  <si>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</si>
  <si>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</si>
  <si>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</si>
  <si>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</si>
  <si>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</si>
  <si>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</si>
  <si>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</si>
  <si>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</si>
  <si>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</si>
  <si>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</si>
  <si>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</si>
  <si>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</si>
  <si>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</si>
  <si>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</si>
  <si>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</si>
  <si>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</si>
  <si>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</si>
  <si>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</si>
  <si>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</si>
  <si>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</si>
  <si>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</si>
  <si>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</si>
  <si>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</si>
  <si>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</si>
  <si>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</si>
  <si>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</si>
  <si>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</si>
  <si>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</si>
  <si>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</si>
  <si>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</si>
  <si>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</si>
  <si>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</si>
  <si>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</si>
  <si>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</si>
  <si>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</si>
  <si>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</si>
  <si>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</si>
  <si>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</si>
  <si>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</si>
  <si>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</si>
  <si>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</si>
  <si>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</si>
  <si>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</si>
  <si>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</si>
  <si>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</si>
  <si>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</si>
  <si>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</si>
  <si>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</si>
  <si>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</si>
  <si>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</si>
  <si>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</si>
  <si>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</si>
  <si>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</si>
  <si>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</si>
  <si>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</si>
  <si>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</si>
  <si>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</si>
  <si>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</si>
  <si>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</si>
  <si>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</si>
  <si>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</si>
  <si>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</si>
  <si>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</si>
  <si>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</si>
  <si>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</si>
  <si>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</si>
  <si>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</si>
  <si>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</si>
  <si>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</si>
  <si>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</si>
  <si>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</si>
  <si>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</si>
  <si>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</si>
  <si>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</si>
  <si>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</si>
  <si>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</si>
  <si>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</si>
  <si>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</si>
  <si>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</si>
  <si>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</si>
  <si>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</si>
  <si>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</si>
  <si>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</si>
  <si>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</si>
  <si>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</si>
  <si>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</si>
  <si>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</si>
  <si>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</si>
  <si>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</si>
  <si>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</si>
  <si>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</si>
  <si>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</si>
  <si>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</si>
  <si>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</si>
  <si>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</si>
  <si>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</si>
  <si>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</si>
  <si>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</si>
  <si>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</si>
  <si>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</si>
  <si>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</si>
  <si>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</si>
  <si>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</si>
  <si>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</si>
  <si>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</si>
  <si>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</si>
  <si>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</si>
  <si>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</si>
  <si>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</si>
  <si>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</si>
  <si>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</si>
  <si>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</si>
  <si>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</si>
  <si>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</si>
  <si>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</si>
  <si>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</si>
  <si>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</si>
  <si>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</si>
  <si>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</si>
  <si>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</si>
  <si>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</si>
  <si>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</si>
  <si>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</si>
  <si>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</si>
  <si>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</si>
  <si>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</si>
  <si>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</si>
  <si>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</si>
  <si>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</si>
  <si>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</si>
  <si>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</si>
  <si>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</si>
  <si>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</si>
  <si>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</si>
  <si>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</si>
  <si>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</si>
  <si>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</si>
  <si>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</si>
  <si>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</si>
  <si>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</si>
  <si>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</si>
  <si>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</si>
  <si>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</si>
  <si>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</si>
  <si>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</si>
  <si>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</si>
  <si>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</si>
  <si>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</si>
  <si>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</si>
  <si>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</si>
  <si>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</si>
  <si>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</si>
  <si>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</si>
  <si>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</si>
  <si>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</si>
  <si>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</si>
  <si>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</si>
  <si>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</si>
  <si>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</si>
  <si>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</si>
  <si>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</si>
  <si>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</si>
  <si>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</si>
  <si>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</si>
  <si>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</si>
  <si>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</si>
  <si>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</si>
  <si>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</si>
  <si>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</si>
  <si>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</si>
  <si>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</si>
  <si>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</si>
  <si>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</si>
  <si>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</si>
  <si>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</si>
  <si>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</si>
  <si>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</si>
  <si>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</si>
  <si>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</si>
  <si>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</si>
  <si>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</si>
  <si>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</si>
  <si>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</si>
  <si>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</si>
  <si>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</si>
  <si>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</si>
  <si>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</si>
  <si>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</si>
  <si>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</si>
  <si>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</si>
  <si>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</si>
  <si>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</si>
  <si>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</si>
  <si>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</si>
  <si>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</si>
  <si>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</si>
  <si>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</si>
  <si>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</si>
  <si>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</si>
  <si>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</si>
  <si>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</si>
  <si>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</si>
  <si>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</si>
  <si>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</si>
  <si>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</si>
  <si>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</si>
  <si>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</si>
  <si>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</si>
  <si>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</si>
  <si>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</si>
  <si>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</si>
  <si>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</si>
  <si>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</si>
  <si>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</si>
  <si>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</si>
  <si>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</si>
  <si>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</si>
  <si>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</si>
  <si>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</si>
  <si>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</si>
  <si>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</si>
  <si>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</si>
  <si>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</si>
  <si>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</si>
  <si>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</si>
  <si>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</si>
  <si>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</si>
  <si>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</si>
  <si>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</si>
  <si>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</si>
  <si>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</si>
  <si>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</si>
  <si>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</si>
  <si>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</si>
  <si>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</si>
  <si>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</si>
  <si>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</si>
  <si>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</si>
  <si>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</si>
  <si>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</si>
  <si>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</si>
  <si>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</si>
  <si>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</si>
  <si>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</si>
  <si>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</si>
  <si>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</si>
  <si>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</si>
  <si>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</si>
  <si>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</si>
  <si>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</si>
  <si>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</si>
  <si>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</si>
  <si>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</si>
  <si>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</si>
  <si>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</si>
  <si>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</si>
  <si>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</si>
  <si>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</si>
  <si>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</si>
  <si>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</si>
  <si>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</si>
  <si>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</si>
  <si>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</si>
  <si>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</si>
  <si>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</si>
  <si>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</si>
  <si>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</si>
  <si>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</si>
  <si>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</si>
  <si>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</si>
  <si>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</si>
  <si>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</si>
  <si>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</si>
  <si>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</si>
  <si>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</si>
  <si>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</si>
  <si>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</si>
  <si>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</si>
  <si>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</si>
  <si>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</si>
  <si>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</si>
  <si>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</si>
  <si>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</si>
  <si>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</si>
  <si>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</si>
  <si>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</si>
  <si>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</si>
  <si>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</si>
  <si>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</si>
  <si>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</si>
  <si>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</si>
  <si>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</si>
  <si>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</si>
  <si>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</si>
  <si>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</si>
  <si>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</si>
  <si>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</si>
  <si>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</si>
  <si>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</si>
  <si>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</si>
  <si>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</si>
  <si>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</si>
  <si>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</si>
  <si>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</si>
  <si>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</si>
  <si>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</si>
  <si>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</si>
  <si>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</si>
  <si>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</si>
  <si>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</si>
  <si>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</si>
  <si>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</si>
  <si>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</si>
  <si>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</si>
  <si>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</si>
  <si>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</si>
  <si>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</si>
  <si>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</si>
  <si>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</si>
  <si>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</si>
  <si>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</si>
  <si>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</si>
  <si>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</si>
  <si>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</si>
  <si>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</si>
  <si>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</si>
  <si>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</si>
  <si>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</si>
  <si>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</si>
  <si>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</si>
  <si>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</si>
  <si>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</si>
  <si>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</si>
  <si>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</si>
  <si>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</si>
  <si>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</si>
  <si>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</si>
  <si>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</si>
  <si>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</si>
  <si>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</si>
  <si>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</si>
  <si>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</si>
  <si>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</si>
  <si>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</si>
  <si>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</si>
  <si>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</si>
  <si>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</si>
  <si>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</si>
  <si>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</si>
  <si>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</si>
  <si>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</si>
  <si>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</si>
  <si>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</si>
  <si>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</si>
  <si>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</si>
  <si>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</si>
  <si>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</si>
  <si>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</si>
  <si>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</si>
  <si>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</si>
  <si>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</si>
  <si>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</si>
  <si>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</si>
  <si>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</si>
  <si>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</si>
  <si>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</si>
  <si>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</si>
  <si>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</si>
  <si>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</si>
  <si>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</si>
  <si>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</si>
  <si>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</si>
  <si>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</si>
  <si>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</si>
  <si>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</si>
  <si>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</si>
  <si>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</si>
  <si>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</si>
  <si>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</si>
  <si>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</si>
  <si>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</si>
  <si>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</si>
  <si>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</si>
  <si>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</si>
  <si>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</si>
  <si>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</si>
  <si>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</si>
  <si>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</si>
  <si>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</si>
  <si>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</si>
  <si>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</si>
  <si>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</si>
  <si>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</si>
  <si>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</si>
  <si>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</si>
  <si>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</si>
  <si>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</si>
  <si>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</si>
  <si>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</si>
  <si>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</si>
  <si>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</si>
  <si>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</si>
  <si>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</si>
  <si>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</si>
  <si>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</si>
  <si>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</si>
  <si>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</si>
  <si>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</si>
  <si>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</si>
  <si>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</si>
  <si>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</si>
  <si>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</si>
  <si>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</si>
  <si>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</si>
  <si>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</si>
  <si>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</si>
  <si>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</si>
  <si>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</si>
  <si>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</si>
  <si>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</si>
  <si>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</si>
  <si>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</si>
  <si>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</si>
  <si>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</si>
  <si>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</si>
  <si>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</si>
  <si>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</si>
  <si>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</si>
  <si>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</si>
  <si>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</si>
  <si>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</si>
  <si>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</si>
  <si>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</si>
  <si>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</si>
  <si>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</si>
  <si>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</si>
  <si>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</si>
  <si>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</si>
  <si>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</si>
  <si>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</si>
  <si>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</si>
  <si>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</si>
  <si>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</si>
  <si>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</si>
  <si>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</si>
  <si>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</si>
  <si>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</si>
  <si>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</si>
  <si>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</si>
  <si>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</si>
  <si>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</si>
  <si>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</si>
  <si>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</si>
  <si>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</si>
  <si>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</si>
  <si>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</si>
  <si>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</si>
  <si>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</si>
  <si>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</si>
  <si>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</si>
  <si>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</si>
  <si>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</si>
  <si>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</si>
  <si>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</si>
  <si>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</si>
  <si>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</si>
  <si>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</si>
  <si>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</si>
  <si>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</si>
  <si>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</si>
  <si>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</si>
  <si>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</si>
  <si>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</si>
  <si>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</si>
  <si>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</si>
  <si>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</si>
  <si>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</si>
  <si>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</si>
  <si>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</si>
  <si>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</si>
  <si>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</si>
  <si>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</si>
  <si>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</si>
  <si>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</si>
  <si>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</si>
  <si>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</si>
  <si>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</si>
  <si>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</si>
  <si>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</si>
  <si>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</si>
  <si>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</si>
  <si>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</si>
  <si>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</si>
  <si>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</si>
  <si>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</si>
  <si>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</si>
  <si>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</si>
  <si>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</si>
  <si>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</si>
  <si>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</si>
  <si>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</si>
  <si>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</si>
  <si>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</si>
  <si>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</si>
  <si>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</si>
  <si>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</si>
  <si>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</si>
  <si>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</si>
  <si>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</si>
  <si>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</si>
  <si>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</si>
  <si>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</si>
  <si>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</si>
  <si>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</si>
  <si>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</si>
  <si>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</si>
  <si>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</si>
  <si>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</si>
  <si>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</si>
  <si>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</si>
  <si>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</si>
  <si>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</si>
  <si>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</si>
  <si>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</si>
  <si>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</si>
  <si>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</si>
  <si>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</si>
  <si>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</si>
  <si>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</si>
  <si>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</si>
  <si>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</si>
  <si>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</si>
  <si>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</si>
  <si>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</si>
  <si>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</si>
  <si>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</si>
  <si>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</si>
  <si>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</si>
  <si>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</si>
  <si>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</si>
  <si>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</si>
  <si>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</si>
  <si>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</si>
  <si>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</si>
  <si>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</si>
  <si>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</si>
  <si>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</si>
  <si>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</si>
  <si>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</si>
  <si>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</si>
  <si>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</si>
  <si>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</si>
  <si>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</si>
  <si>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</si>
  <si>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</si>
  <si>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</si>
  <si>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</si>
  <si>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</si>
  <si>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</si>
  <si>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</si>
  <si>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</si>
  <si>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</si>
  <si>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</si>
  <si>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</si>
  <si>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</si>
  <si>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</si>
  <si>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</si>
  <si>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</si>
  <si>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</si>
  <si>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</si>
  <si>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</si>
  <si>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</si>
  <si>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</si>
  <si>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</si>
  <si>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</si>
  <si>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</si>
  <si>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</si>
  <si>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</si>
  <si>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</si>
  <si>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</si>
  <si>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</si>
  <si>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</si>
  <si>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</si>
  <si>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</si>
  <si>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</si>
  <si>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</si>
  <si>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</si>
  <si>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</si>
  <si>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</si>
  <si>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</si>
  <si>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</si>
  <si>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</si>
  <si>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</si>
  <si>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</si>
  <si>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</si>
  <si>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</si>
  <si>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</si>
  <si>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</si>
  <si>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</si>
  <si>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</si>
  <si>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</si>
  <si>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</si>
  <si>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</si>
  <si>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</si>
  <si>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</si>
  <si>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</si>
  <si>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</si>
  <si>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</si>
  <si>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</si>
  <si>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</si>
  <si>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</si>
  <si>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</si>
  <si>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</si>
  <si>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</si>
  <si>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</si>
  <si>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</si>
  <si>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</si>
  <si>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</si>
  <si>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</si>
  <si>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</si>
  <si>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</si>
  <si>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</si>
  <si>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</si>
  <si>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</si>
  <si>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</si>
  <si>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</si>
  <si>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</si>
  <si>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</si>
  <si>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</si>
  <si>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</si>
  <si>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</si>
  <si>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</si>
  <si>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</si>
  <si>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</si>
  <si>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</si>
  <si>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</si>
  <si>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</si>
  <si>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</si>
  <si>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</si>
  <si>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</si>
  <si>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</si>
  <si>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</si>
  <si>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</si>
  <si>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</si>
  <si>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</si>
  <si>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</si>
  <si>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</si>
  <si>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</si>
  <si>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</si>
  <si>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</si>
  <si>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</si>
  <si>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</si>
  <si>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</si>
  <si>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</si>
  <si>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</si>
  <si>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</si>
  <si>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</si>
  <si>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</si>
  <si>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</si>
  <si>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</si>
  <si>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</si>
  <si>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</si>
  <si>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</si>
  <si>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</si>
  <si>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</si>
  <si>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</si>
  <si>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</si>
  <si>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</si>
  <si>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</si>
  <si>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</si>
  <si>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</si>
  <si>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</si>
  <si>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</si>
  <si>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</si>
  <si>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</si>
  <si>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</si>
  <si>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</si>
  <si>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</si>
  <si>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</si>
  <si>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</si>
  <si>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</si>
  <si>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</si>
  <si>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</si>
  <si>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</si>
  <si>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</si>
  <si>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</si>
  <si>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</si>
  <si>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</si>
  <si>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</si>
  <si>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</si>
  <si>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</si>
  <si>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</si>
  <si>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</si>
  <si>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</si>
  <si>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</si>
  <si>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</si>
  <si>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</si>
  <si>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</si>
  <si>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</si>
  <si>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</si>
  <si>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</si>
  <si>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</si>
  <si>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</si>
  <si>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</si>
  <si>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</si>
  <si>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</si>
  <si>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</si>
  <si>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</si>
  <si>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</si>
  <si>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</si>
  <si>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</si>
  <si>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</si>
  <si>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</si>
  <si>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</si>
  <si>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</si>
  <si>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</si>
  <si>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</si>
  <si>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</si>
  <si>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</si>
  <si>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</si>
  <si>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</si>
  <si>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</si>
  <si>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</si>
  <si>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</si>
  <si>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</si>
  <si>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</si>
  <si>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</si>
  <si>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</si>
  <si>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</si>
  <si>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</si>
  <si>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</si>
  <si>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</si>
  <si>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</si>
  <si>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</si>
  <si>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</si>
  <si>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</si>
  <si>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</si>
  <si>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</si>
  <si>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</si>
  <si>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</si>
  <si>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</si>
  <si>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</si>
  <si>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</si>
  <si>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</si>
  <si>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</si>
  <si>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</si>
  <si>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</si>
  <si>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</si>
  <si>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</si>
  <si>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</si>
  <si>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</si>
  <si>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</si>
  <si>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</si>
  <si>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</si>
  <si>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</si>
  <si>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</si>
  <si>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</si>
  <si>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</si>
  <si>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</si>
  <si>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</si>
  <si>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</si>
  <si>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</si>
  <si>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</si>
  <si>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</si>
  <si>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</si>
  <si>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</si>
  <si>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</si>
  <si>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</si>
  <si>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</si>
  <si>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</si>
  <si>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</si>
  <si>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</si>
  <si>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</si>
  <si>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</si>
  <si>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</si>
  <si>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</si>
  <si>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</si>
  <si>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</si>
  <si>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</si>
  <si>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</si>
  <si>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</si>
  <si>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</si>
  <si>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</si>
  <si>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</si>
  <si>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</si>
  <si>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</si>
  <si>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</si>
  <si>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</si>
  <si>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</si>
  <si>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</si>
  <si>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</si>
  <si>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</si>
  <si>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</si>
  <si>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</si>
  <si>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</si>
  <si>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</si>
  <si>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</si>
  <si>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</si>
  <si>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</si>
  <si>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</si>
  <si>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</si>
  <si>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</si>
  <si>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</si>
  <si>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</si>
  <si>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</si>
  <si>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</si>
  <si>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</si>
  <si>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</si>
  <si>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</si>
  <si>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</si>
  <si>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</si>
  <si>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</si>
  <si>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</si>
  <si>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</si>
  <si>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</si>
  <si>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</si>
  <si>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</si>
  <si>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</si>
  <si>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</si>
  <si>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</si>
  <si>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</si>
  <si>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</si>
  <si>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</si>
  <si>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</si>
  <si>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</si>
  <si>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</si>
  <si>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</si>
  <si>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</si>
  <si>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</si>
  <si>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</si>
  <si>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</si>
  <si>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</si>
  <si>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</si>
  <si>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</si>
  <si>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</si>
  <si>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</si>
  <si>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</si>
  <si>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</si>
  <si>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</si>
  <si>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</si>
  <si>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</si>
  <si>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</si>
  <si>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</si>
  <si>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</si>
  <si>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</si>
  <si>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</si>
  <si>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</si>
  <si>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</si>
  <si>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</si>
  <si>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</si>
  <si>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</si>
  <si>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</si>
  <si>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</si>
  <si>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</si>
  <si>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</si>
  <si>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</si>
  <si>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</si>
  <si>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</si>
  <si>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</si>
  <si>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</si>
  <si>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</si>
  <si>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</si>
  <si>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</si>
  <si>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</si>
  <si>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</si>
  <si>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</si>
  <si>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</si>
  <si>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</si>
  <si>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</si>
  <si>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</si>
  <si>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</si>
  <si>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</si>
  <si>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</si>
  <si>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</si>
  <si>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</si>
  <si>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</si>
  <si>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</si>
  <si>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</si>
  <si>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</si>
  <si>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</si>
  <si>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</si>
  <si>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</si>
  <si>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</si>
  <si>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</si>
  <si>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</si>
  <si>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</si>
  <si>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</si>
  <si>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</si>
  <si>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</si>
  <si>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</si>
  <si>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</si>
  <si>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</si>
  <si>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</si>
  <si>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</si>
  <si>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</si>
  <si>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</si>
  <si>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</si>
  <si>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</si>
  <si>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</si>
  <si>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</si>
  <si>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</si>
  <si>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</si>
  <si>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</si>
  <si>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</si>
  <si>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</si>
  <si>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</si>
  <si>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</si>
  <si>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</si>
  <si>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</si>
  <si>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</si>
  <si>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</si>
  <si>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</si>
  <si>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</si>
  <si>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</si>
  <si>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</si>
  <si>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</si>
  <si>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</si>
  <si>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</si>
  <si>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</si>
  <si>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</si>
  <si>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</si>
  <si>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</si>
  <si>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</si>
  <si>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</si>
  <si>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</si>
  <si>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</si>
  <si>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</si>
  <si>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</si>
  <si>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</si>
  <si>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</si>
  <si>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</si>
  <si>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</si>
  <si>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</si>
  <si>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</si>
  <si>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</si>
  <si>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</si>
  <si>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</si>
  <si>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</si>
  <si>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</si>
  <si>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</si>
  <si>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</si>
  <si>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</si>
  <si>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</si>
  <si>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</si>
  <si>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</si>
  <si>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</si>
  <si>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</si>
  <si>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</si>
  <si>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</si>
  <si>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</si>
  <si>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</si>
  <si>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</si>
  <si>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</si>
  <si>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</si>
  <si>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</si>
  <si>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</si>
  <si>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</si>
  <si>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</si>
  <si>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</si>
  <si>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</si>
  <si>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</si>
  <si>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</si>
  <si>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</si>
  <si>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</si>
  <si>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</si>
  <si>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</si>
  <si>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</si>
  <si>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</si>
  <si>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</si>
  <si>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</si>
  <si>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</si>
  <si>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</si>
  <si>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</si>
  <si>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</si>
  <si>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</si>
  <si>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</si>
  <si>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</si>
  <si>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</si>
  <si>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</si>
  <si>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</si>
  <si>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</si>
  <si>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</si>
  <si>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</si>
  <si>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</si>
  <si>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</si>
  <si>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</si>
  <si>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</si>
  <si>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</si>
  <si>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</si>
  <si>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</si>
  <si>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</si>
  <si>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</si>
  <si>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</si>
  <si>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</si>
  <si>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</si>
  <si>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</si>
  <si>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</si>
  <si>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</si>
  <si>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</si>
  <si>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</si>
  <si>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</si>
  <si>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</si>
  <si>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</si>
  <si>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</si>
  <si>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</si>
  <si>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</si>
  <si>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</si>
  <si>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</si>
  <si>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</si>
  <si>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</si>
  <si>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</si>
  <si>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</si>
  <si>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</si>
  <si>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</si>
  <si>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</si>
  <si>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</si>
  <si>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</si>
  <si>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</si>
  <si>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</si>
  <si>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</si>
  <si>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</si>
  <si>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</si>
  <si>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</si>
  <si>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</si>
  <si>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</si>
  <si>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</si>
  <si>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</si>
  <si>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</si>
  <si>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</si>
  <si>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</si>
  <si>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</si>
  <si>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</si>
  <si>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</si>
  <si>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</si>
  <si>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</si>
  <si>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</si>
  <si>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</si>
  <si>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</si>
  <si>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</si>
  <si>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</si>
  <si>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</si>
  <si>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</si>
  <si>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</si>
  <si>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</si>
  <si>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</si>
  <si>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</si>
  <si>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</si>
  <si>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</si>
  <si>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</si>
  <si>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</si>
  <si>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</si>
  <si>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</si>
  <si>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</si>
  <si>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</si>
  <si>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</si>
  <si>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</si>
  <si>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</si>
  <si>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</si>
  <si>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</si>
  <si>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</si>
  <si>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</si>
  <si>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</si>
  <si>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</si>
  <si>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</si>
  <si>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</si>
  <si>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</si>
  <si>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</si>
  <si>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</si>
  <si>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</si>
  <si>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</si>
  <si>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</si>
  <si>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</si>
  <si>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</si>
  <si>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</si>
  <si>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</si>
  <si>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</si>
  <si>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</si>
  <si>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</si>
  <si>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</si>
  <si>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</si>
  <si>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</si>
  <si>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</si>
  <si>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</si>
  <si>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</si>
  <si>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</si>
  <si>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</si>
  <si>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</si>
  <si>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</si>
  <si>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</si>
  <si>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</si>
  <si>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</si>
  <si>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</si>
  <si>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</si>
  <si>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</si>
  <si>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</si>
  <si>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</si>
  <si>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</si>
  <si>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</si>
  <si>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</si>
  <si>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</si>
  <si>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</si>
  <si>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</si>
  <si>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</si>
  <si>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</si>
  <si>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</si>
  <si>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</si>
  <si>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</si>
  <si>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</si>
  <si>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</si>
  <si>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</si>
  <si>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</si>
  <si>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</si>
  <si>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</si>
  <si>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</si>
  <si>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</si>
  <si>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</si>
  <si>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</si>
  <si>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</si>
  <si>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</si>
  <si>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</si>
  <si>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</si>
  <si>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</si>
  <si>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</si>
  <si>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</si>
  <si>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</si>
  <si>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</si>
  <si>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</si>
  <si>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</si>
  <si>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</si>
  <si>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</si>
  <si>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</si>
  <si>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</si>
  <si>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</si>
  <si>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</si>
  <si>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</si>
  <si>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</si>
  <si>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</si>
  <si>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</si>
  <si>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</si>
  <si>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</si>
  <si>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</si>
  <si>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</si>
  <si>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</si>
  <si>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</si>
  <si>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</si>
  <si>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</si>
  <si>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</si>
  <si>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</si>
  <si>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</si>
  <si>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</si>
  <si>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</si>
  <si>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</si>
  <si>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</si>
  <si>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</si>
  <si>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</si>
  <si>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</si>
  <si>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</si>
  <si>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</si>
  <si>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</si>
  <si>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</si>
  <si>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</si>
  <si>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</si>
  <si>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</si>
  <si>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</si>
  <si>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</si>
  <si>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</si>
  <si>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</si>
  <si>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</si>
  <si>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</si>
  <si>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</si>
  <si>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</si>
  <si>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</si>
  <si>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</si>
  <si>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</si>
  <si>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</si>
  <si>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</si>
  <si>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</si>
  <si>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</si>
  <si>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</si>
  <si>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</si>
  <si>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</si>
  <si>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</si>
  <si>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</si>
  <si>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</si>
  <si>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</si>
  <si>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</si>
  <si>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</si>
  <si>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</si>
  <si>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</si>
  <si>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</si>
  <si>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</si>
  <si>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</si>
  <si>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</si>
  <si>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</si>
  <si>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</si>
  <si>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</si>
  <si>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</si>
  <si>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</si>
  <si>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</si>
  <si>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</si>
  <si>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</si>
  <si>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</si>
  <si>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</si>
  <si>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</si>
  <si>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</si>
  <si>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</si>
  <si>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</si>
  <si>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</si>
  <si>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</si>
  <si>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</si>
  <si>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</si>
  <si>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</si>
  <si>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</si>
  <si>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</si>
  <si>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</si>
  <si>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</si>
  <si>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</si>
  <si>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</si>
  <si>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</si>
  <si>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</si>
  <si>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</si>
  <si>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</si>
  <si>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</si>
  <si>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</si>
  <si>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</si>
  <si>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</si>
  <si>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</si>
  <si>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</si>
  <si>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</si>
  <si>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</si>
  <si>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</si>
  <si>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</si>
  <si>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</si>
  <si>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</si>
  <si>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</si>
  <si>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</si>
  <si>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</si>
  <si>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</si>
  <si>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</si>
  <si>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</si>
  <si>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</si>
  <si>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</si>
  <si>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</si>
  <si>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</si>
  <si>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</si>
  <si>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</si>
  <si>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</si>
  <si>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</si>
  <si>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</si>
  <si>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</si>
  <si>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</si>
  <si>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</si>
  <si>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</si>
  <si>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</si>
  <si>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</si>
  <si>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</si>
  <si>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</si>
  <si>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</si>
  <si>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</si>
  <si>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</si>
  <si>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</si>
  <si>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</si>
  <si>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</si>
  <si>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</si>
  <si>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</si>
  <si>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</si>
  <si>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</si>
  <si>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</si>
  <si>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</si>
  <si>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</si>
  <si>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</si>
  <si>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</si>
  <si>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</si>
  <si>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</si>
  <si>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</si>
  <si>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</si>
  <si>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</si>
  <si>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</si>
  <si>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</si>
  <si>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</si>
  <si>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</si>
  <si>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</si>
  <si>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</si>
  <si>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</si>
  <si>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</si>
  <si>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</si>
  <si>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</si>
  <si>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</si>
  <si>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</si>
  <si>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</si>
  <si>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</si>
  <si>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</si>
  <si>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</si>
  <si>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</si>
  <si>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</si>
  <si>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</si>
  <si>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</si>
  <si>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</si>
  <si>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</si>
  <si>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</si>
  <si>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</si>
  <si>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</si>
  <si>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</si>
  <si>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</si>
  <si>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</si>
  <si>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</si>
  <si>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</si>
  <si>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</si>
  <si>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</si>
  <si>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</si>
  <si>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</si>
  <si>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</si>
  <si>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</si>
  <si>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</si>
  <si>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</si>
  <si>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</si>
  <si>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</si>
  <si>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</si>
  <si>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</si>
  <si>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</si>
  <si>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</si>
  <si>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</si>
  <si>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</si>
  <si>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</si>
  <si>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</si>
  <si>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</si>
  <si>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</si>
  <si>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</si>
  <si>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</si>
  <si>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</si>
  <si>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</si>
  <si>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</si>
  <si>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</si>
  <si>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</si>
  <si>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</si>
  <si>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</si>
  <si>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</si>
  <si>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</si>
  <si>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</si>
  <si>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</si>
  <si>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</si>
  <si>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</si>
  <si>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</si>
  <si>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</si>
  <si>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</si>
  <si>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</si>
  <si>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</si>
  <si>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</si>
  <si>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</si>
  <si>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</si>
  <si>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</si>
  <si>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</si>
  <si>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</si>
  <si>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</si>
  <si>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</si>
  <si>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</si>
  <si>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</si>
  <si>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</si>
  <si>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</si>
  <si>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</si>
  <si>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</si>
  <si>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</si>
  <si>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</si>
  <si>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</si>
  <si>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</si>
  <si>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</si>
  <si>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</si>
  <si>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</si>
  <si>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</si>
  <si>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</si>
  <si>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</si>
  <si>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</si>
  <si>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</si>
  <si>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</si>
  <si>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</si>
  <si>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</si>
  <si>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</si>
  <si>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</si>
  <si>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</si>
  <si>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</si>
  <si>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</si>
  <si>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</si>
  <si>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</si>
  <si>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</si>
  <si>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</si>
  <si>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</si>
  <si>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</si>
  <si>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</si>
  <si>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</si>
  <si>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</si>
  <si>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</si>
  <si>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</si>
  <si>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</si>
  <si>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</si>
  <si>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</si>
  <si>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</si>
  <si>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</si>
  <si>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</si>
  <si>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</si>
  <si>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</si>
  <si>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</si>
  <si>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</si>
  <si>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</si>
  <si>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</si>
  <si>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</si>
  <si>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</si>
  <si>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</si>
  <si>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</si>
  <si>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</si>
  <si>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</si>
  <si>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</si>
  <si>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</si>
  <si>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</si>
  <si>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</si>
  <si>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</si>
  <si>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</si>
  <si>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</si>
  <si>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</si>
  <si>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</si>
  <si>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</si>
  <si>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</si>
  <si>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</si>
  <si>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</si>
  <si>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</si>
  <si>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</si>
  <si>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</si>
  <si>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</si>
  <si>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</si>
  <si>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</si>
  <si>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</si>
  <si>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</si>
  <si>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</si>
  <si>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</si>
  <si>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</si>
  <si>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</si>
  <si>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</si>
  <si>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</si>
  <si>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</si>
  <si>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</si>
  <si>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</si>
  <si>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</si>
  <si>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</si>
  <si>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</si>
  <si>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</si>
  <si>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</si>
  <si>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</si>
  <si>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</si>
  <si>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</si>
  <si>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</si>
  <si>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</si>
  <si>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</si>
  <si>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</si>
  <si>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</si>
  <si>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</si>
  <si>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</si>
  <si>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</si>
  <si>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</si>
  <si>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</si>
  <si>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</si>
  <si>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</si>
  <si>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</si>
  <si>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</si>
  <si>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</si>
  <si>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</si>
  <si>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</si>
  <si>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</si>
  <si>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</si>
  <si>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</si>
  <si>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</si>
  <si>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</si>
  <si>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</si>
  <si>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</si>
  <si>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</si>
  <si>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</si>
  <si>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</si>
  <si>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</si>
  <si>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</si>
  <si>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</si>
  <si>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</si>
  <si>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</si>
  <si>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</si>
  <si>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</si>
  <si>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</si>
  <si>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</si>
  <si>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</si>
  <si>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</si>
  <si>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</si>
  <si>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</si>
  <si>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</si>
  <si>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</si>
  <si>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</si>
  <si>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</si>
  <si>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</si>
  <si>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</si>
  <si>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</si>
  <si>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</si>
  <si>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</si>
  <si>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</si>
  <si>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</si>
  <si>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</si>
  <si>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</si>
  <si>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</si>
  <si>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</si>
  <si>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</si>
  <si>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</si>
  <si>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</si>
  <si>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</si>
  <si>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</si>
  <si>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</si>
  <si>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</si>
  <si>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</si>
  <si>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</si>
  <si>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</si>
  <si>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</si>
  <si>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</si>
  <si>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</si>
  <si>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</si>
  <si>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</si>
  <si>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</si>
  <si>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</si>
  <si>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</si>
  <si>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</si>
  <si>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</si>
  <si>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</si>
  <si>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</si>
  <si>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</si>
  <si>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</si>
  <si>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</si>
  <si>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</si>
  <si>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</si>
  <si>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</si>
  <si>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</si>
  <si>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</si>
  <si>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</si>
  <si>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</si>
  <si>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</si>
  <si>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</si>
  <si>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</si>
  <si>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</si>
  <si>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</si>
  <si>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</si>
  <si>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</si>
  <si>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</si>
  <si>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</si>
  <si>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</si>
  <si>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</si>
  <si>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</si>
  <si>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</si>
  <si>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</si>
  <si>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</si>
  <si>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</si>
  <si>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</si>
  <si>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</si>
  <si>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</si>
  <si>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</si>
  <si>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</si>
  <si>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</si>
  <si>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</si>
  <si>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</si>
  <si>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</si>
  <si>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</si>
  <si>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</si>
  <si>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</si>
  <si>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</si>
  <si>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</si>
  <si>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</si>
  <si>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</si>
  <si>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</si>
  <si>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</si>
  <si>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</si>
  <si>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</si>
  <si>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</si>
  <si>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</si>
  <si>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</si>
  <si>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</si>
  <si>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</si>
  <si>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</si>
  <si>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</si>
  <si>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</si>
  <si>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</si>
  <si>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</si>
  <si>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</si>
  <si>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</si>
  <si>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</si>
  <si>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</si>
  <si>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</si>
  <si>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</si>
  <si>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</si>
  <si>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</si>
  <si>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</si>
  <si>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</si>
  <si>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</si>
  <si>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</si>
  <si>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</si>
  <si>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</si>
  <si>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</si>
  <si>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</si>
  <si>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</si>
  <si>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</si>
  <si>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</si>
  <si>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</si>
  <si>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</si>
  <si>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</si>
  <si>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</si>
  <si>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</si>
  <si>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</si>
  <si>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</si>
  <si>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</si>
  <si>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</si>
  <si>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</si>
  <si>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</si>
  <si>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</si>
  <si>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</si>
  <si>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</si>
  <si>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</si>
  <si>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</si>
  <si>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</si>
  <si>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</si>
  <si>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</si>
  <si>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</si>
  <si>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</si>
  <si>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</si>
  <si>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</si>
  <si>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</si>
  <si>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</si>
  <si>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</si>
  <si>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</si>
  <si>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</si>
  <si>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</si>
  <si>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</si>
  <si>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</si>
  <si>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</si>
  <si>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</si>
  <si>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</si>
  <si>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</si>
  <si>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</si>
  <si>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</si>
  <si>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</si>
  <si>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</si>
  <si>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</si>
  <si>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</si>
  <si>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</si>
  <si>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</si>
  <si>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</si>
  <si>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</si>
  <si>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</si>
  <si>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</si>
  <si>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</si>
  <si>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</si>
  <si>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</si>
  <si>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</si>
  <si>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</si>
  <si>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</si>
  <si>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</si>
  <si>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</si>
  <si>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</si>
  <si>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</si>
  <si>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</si>
  <si>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</si>
  <si>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</si>
  <si>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</si>
  <si>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</si>
  <si>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</si>
  <si>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</si>
  <si>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</si>
  <si>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</si>
  <si>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</si>
  <si>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</si>
  <si>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</si>
  <si>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</si>
  <si>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</si>
  <si>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</si>
  <si>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</si>
  <si>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</si>
  <si>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</si>
  <si>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</si>
  <si>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</si>
  <si>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</si>
  <si>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</si>
  <si>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</si>
  <si>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</si>
  <si>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</si>
  <si>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</si>
  <si>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</si>
  <si>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</si>
  <si>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</si>
  <si>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</si>
  <si>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</si>
  <si>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</si>
  <si>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</si>
  <si>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</si>
  <si>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</si>
  <si>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</si>
  <si>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</si>
  <si>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</si>
  <si>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</si>
  <si>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</si>
  <si>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</si>
  <si>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</si>
  <si>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</si>
  <si>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</si>
  <si>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</si>
  <si>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</si>
  <si>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</si>
  <si>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</si>
  <si>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</si>
  <si>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</si>
  <si>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</si>
  <si>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</si>
  <si>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</si>
  <si>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</si>
  <si>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</si>
  <si>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</si>
  <si>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</si>
  <si>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</si>
  <si>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</si>
  <si>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</si>
  <si>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</si>
  <si>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</si>
  <si>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</si>
  <si>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</si>
  <si>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</si>
  <si>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</si>
  <si>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</si>
  <si>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</si>
  <si>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</si>
  <si>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</si>
  <si>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</si>
  <si>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</si>
  <si>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</si>
  <si>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</si>
  <si>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</si>
  <si>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</si>
  <si>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</si>
  <si>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</si>
  <si>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</si>
  <si>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</si>
  <si>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</si>
  <si>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</si>
  <si>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</si>
  <si>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</si>
  <si>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</si>
  <si>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</si>
  <si>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</si>
  <si>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</si>
  <si>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</si>
  <si>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</si>
  <si>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</si>
  <si>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</si>
  <si>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</si>
  <si>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</si>
  <si>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</si>
  <si>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</si>
  <si>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</si>
  <si>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</si>
  <si>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</si>
  <si>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</si>
  <si>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</si>
  <si>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</si>
  <si>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</si>
  <si>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</si>
  <si>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</si>
  <si>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</si>
  <si>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</si>
  <si>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</si>
  <si>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</si>
  <si>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</si>
  <si>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</si>
  <si>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</si>
  <si>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</si>
  <si>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</si>
  <si>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</si>
  <si>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</si>
  <si>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</si>
  <si>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</si>
  <si>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</si>
  <si>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</si>
  <si>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</si>
  <si>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</si>
  <si>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</si>
  <si>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</si>
  <si>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</si>
  <si>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</si>
  <si>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</si>
  <si>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</si>
  <si>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</si>
  <si>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</si>
  <si>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</si>
  <si>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</si>
  <si>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</si>
  <si>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</si>
  <si>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</si>
  <si>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</si>
  <si>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</si>
  <si>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</si>
  <si>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</si>
  <si>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</si>
  <si>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</si>
  <si>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</si>
  <si>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</si>
  <si>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</si>
  <si>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</si>
  <si>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</si>
  <si>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</si>
  <si>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</si>
  <si>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</si>
  <si>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</si>
  <si>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</si>
  <si>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</si>
  <si>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</si>
  <si>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</si>
  <si>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</si>
  <si>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</si>
  <si>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</si>
  <si>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</si>
  <si>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</si>
  <si>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</si>
  <si>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</si>
  <si>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</si>
  <si>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</si>
  <si>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</si>
  <si>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</si>
  <si>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</si>
  <si>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</si>
  <si>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</si>
  <si>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</si>
  <si>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</si>
  <si>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</si>
  <si>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</si>
  <si>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</si>
  <si>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</si>
  <si>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</si>
  <si>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</si>
  <si>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</si>
  <si>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</si>
  <si>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</si>
  <si>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</si>
  <si>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</si>
  <si>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</si>
  <si>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</si>
  <si>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</si>
  <si>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</si>
  <si>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</si>
  <si>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</si>
  <si>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</si>
  <si>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</si>
  <si>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</si>
  <si>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</si>
  <si>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</si>
  <si>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</si>
  <si>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</si>
  <si>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</si>
  <si>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</si>
  <si>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</si>
  <si>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</si>
  <si>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</si>
  <si>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</si>
  <si>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</si>
  <si>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</si>
  <si>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</si>
  <si>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</si>
  <si>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</si>
  <si>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</si>
  <si>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</si>
  <si>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</si>
  <si>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</si>
  <si>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</si>
  <si>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</si>
  <si>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</si>
  <si>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</si>
  <si>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</si>
  <si>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</si>
  <si>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</si>
  <si>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</si>
  <si>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</si>
  <si>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</si>
  <si>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</si>
  <si>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</si>
  <si>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</si>
  <si>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</si>
  <si>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</si>
  <si>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</si>
  <si>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</si>
  <si>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</si>
  <si>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</si>
  <si>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</si>
  <si>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</si>
  <si>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</si>
  <si>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</si>
  <si>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</si>
  <si>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</si>
  <si>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</si>
  <si>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</si>
  <si>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</si>
  <si>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</si>
  <si>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</si>
  <si>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</si>
  <si>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</si>
  <si>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</si>
  <si>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</si>
  <si>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</si>
  <si>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</si>
  <si>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</si>
  <si>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</si>
  <si>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</si>
  <si>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</si>
  <si>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</si>
  <si>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</si>
  <si>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</si>
  <si>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</si>
  <si>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</si>
  <si>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</si>
  <si>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</si>
  <si>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</si>
  <si>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</si>
  <si>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</si>
  <si>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</si>
  <si>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</si>
  <si>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</si>
  <si>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</si>
  <si>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</si>
  <si>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</si>
  <si>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</si>
  <si>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</si>
  <si>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</si>
  <si>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</si>
  <si>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</si>
  <si>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</si>
  <si>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</si>
  <si>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</si>
  <si>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</si>
  <si>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</si>
  <si>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</si>
  <si>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</si>
  <si>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</si>
  <si>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</si>
  <si>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</si>
  <si>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</si>
  <si>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</si>
  <si>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</si>
  <si>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</si>
  <si>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</si>
  <si>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</si>
  <si>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</si>
  <si>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</si>
  <si>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</si>
  <si>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</si>
  <si>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</si>
  <si>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</si>
  <si>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</si>
  <si>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</si>
  <si>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</si>
  <si>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</si>
  <si>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</si>
  <si>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</si>
  <si>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</si>
  <si>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</si>
  <si>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</si>
  <si>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</si>
  <si>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</si>
  <si>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</si>
  <si>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</si>
  <si>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</si>
  <si>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</si>
  <si>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</si>
  <si>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</si>
  <si>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</si>
  <si>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</si>
  <si>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</si>
  <si>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</si>
  <si>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</si>
  <si>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</si>
  <si>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</si>
  <si>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</si>
  <si>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</si>
  <si>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</si>
  <si>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</si>
  <si>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</si>
  <si>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</si>
  <si>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</si>
  <si>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</si>
  <si>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</si>
  <si>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</si>
  <si>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</si>
  <si>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</si>
  <si>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</si>
  <si>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</si>
  <si>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</si>
  <si>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</si>
  <si>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</si>
  <si>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</si>
  <si>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</si>
  <si>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</si>
  <si>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</si>
  <si>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</si>
  <si>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</si>
  <si>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</si>
  <si>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</si>
  <si>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</si>
  <si>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</si>
  <si>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</si>
  <si>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</si>
  <si>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</si>
  <si>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</si>
  <si>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</si>
  <si>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</si>
  <si>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</si>
  <si>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</si>
  <si>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</si>
  <si>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</si>
  <si>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</si>
  <si>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</si>
  <si>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</si>
  <si>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</si>
  <si>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</si>
  <si>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</si>
  <si>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</si>
  <si>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</si>
  <si>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</si>
  <si>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</si>
  <si>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</si>
  <si>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</si>
  <si>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</si>
  <si>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</si>
  <si>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</si>
  <si>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</si>
  <si>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</si>
  <si>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</si>
  <si>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</si>
  <si>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</si>
  <si>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</si>
  <si>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</si>
  <si>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</si>
  <si>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</si>
  <si>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</si>
  <si>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</si>
  <si>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</si>
  <si>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</si>
  <si>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</si>
  <si>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</si>
  <si>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</si>
  <si>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</si>
  <si>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</si>
  <si>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</si>
  <si>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</si>
  <si>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</si>
  <si>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</si>
  <si>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</si>
  <si>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</si>
  <si>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</si>
  <si>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</si>
  <si>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</si>
  <si>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</si>
  <si>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</si>
  <si>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</si>
  <si>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</si>
  <si>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</si>
  <si>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</si>
  <si>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</si>
  <si>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</si>
  <si>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</si>
  <si>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</si>
  <si>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</si>
  <si>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</si>
  <si>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</si>
  <si>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</si>
  <si>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</si>
  <si>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</si>
  <si>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</si>
  <si>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</si>
  <si>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</si>
  <si>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</si>
  <si>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</si>
  <si>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</si>
  <si>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</si>
  <si>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</si>
  <si>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</si>
  <si>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</si>
  <si>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</si>
  <si>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</si>
  <si>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</si>
  <si>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</si>
  <si>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</si>
  <si>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</si>
  <si>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</si>
  <si>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</si>
  <si>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</si>
  <si>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</si>
  <si>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</si>
  <si>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</si>
  <si>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</si>
  <si>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</si>
  <si>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</si>
  <si>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</si>
  <si>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</si>
  <si>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</si>
  <si>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</si>
  <si>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</si>
  <si>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</si>
  <si>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</si>
  <si>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</si>
  <si>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</si>
  <si>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</si>
  <si>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</si>
  <si>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</si>
  <si>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</si>
  <si>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</si>
  <si>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</si>
  <si>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</si>
  <si>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</si>
  <si>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</si>
  <si>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</si>
  <si>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</si>
  <si>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</si>
  <si>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</si>
  <si>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</si>
  <si>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</si>
  <si>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</si>
  <si>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</si>
  <si>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</si>
  <si>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</si>
  <si>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</si>
  <si>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</si>
  <si>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</si>
  <si>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</si>
  <si>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</si>
  <si>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</si>
  <si>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</si>
  <si>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</si>
  <si>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</si>
  <si>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</si>
  <si>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</si>
  <si>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</si>
  <si>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</si>
  <si>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</si>
  <si>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</si>
  <si>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</si>
  <si>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</si>
  <si>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</si>
  <si>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</si>
  <si>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</si>
  <si>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</si>
  <si>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</si>
  <si>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</si>
  <si>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</si>
  <si>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</si>
  <si>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</si>
  <si>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</si>
  <si>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</si>
  <si>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</si>
  <si>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</si>
  <si>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</si>
  <si>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</si>
  <si>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</si>
  <si>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</si>
  <si>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</si>
  <si>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</si>
  <si>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</si>
  <si>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</si>
  <si>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</si>
  <si>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</si>
  <si>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</si>
  <si>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</si>
  <si>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</si>
  <si>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</si>
  <si>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</si>
  <si>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</si>
  <si>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</si>
  <si>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</si>
  <si>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</si>
  <si>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</si>
  <si>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</si>
  <si>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</si>
  <si>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</si>
  <si>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</si>
  <si>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</si>
  <si>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</si>
  <si>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</si>
  <si>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</si>
  <si>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</si>
  <si>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</si>
  <si>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</si>
  <si>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</si>
  <si>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</si>
  <si>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</si>
  <si>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</si>
  <si>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</si>
  <si>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</si>
  <si>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</si>
  <si>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</si>
  <si>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</si>
  <si>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</si>
  <si>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</si>
  <si>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</si>
  <si>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</si>
  <si>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</si>
  <si>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</si>
  <si>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</si>
  <si>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</si>
  <si>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</si>
  <si>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</si>
  <si>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</si>
  <si>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</si>
  <si>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</si>
  <si>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</si>
  <si>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</si>
  <si>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</si>
  <si>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</si>
  <si>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</si>
  <si>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</si>
  <si>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</si>
  <si>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</si>
  <si>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</si>
  <si>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</si>
  <si>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</si>
  <si>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</si>
  <si>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</si>
  <si>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</si>
  <si>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</si>
  <si>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</si>
  <si>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</si>
  <si>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</si>
  <si>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</si>
  <si>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</si>
  <si>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</si>
  <si>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</si>
  <si>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</si>
  <si>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</si>
  <si>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</si>
  <si>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</si>
  <si>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</si>
  <si>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</si>
  <si>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</si>
  <si>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</si>
  <si>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</si>
  <si>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</si>
  <si>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</si>
  <si>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</si>
  <si>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</si>
  <si>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</si>
  <si>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</si>
  <si>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</si>
  <si>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</si>
  <si>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</si>
  <si>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</si>
  <si>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</si>
  <si>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</si>
  <si>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</si>
  <si>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</si>
  <si>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</si>
  <si>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</si>
  <si>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</si>
  <si>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</si>
  <si>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</si>
  <si>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</si>
  <si>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</si>
  <si>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</si>
  <si>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</si>
  <si>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</si>
  <si>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</si>
  <si>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</si>
  <si>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</si>
  <si>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</si>
  <si>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</si>
  <si>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</si>
  <si>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</si>
  <si>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</si>
  <si>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</si>
  <si>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</si>
  <si>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</si>
  <si>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</si>
  <si>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</si>
  <si>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</si>
  <si>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</si>
  <si>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</si>
  <si>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</si>
  <si>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</si>
  <si>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</si>
  <si>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</si>
  <si>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</si>
  <si>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</si>
  <si>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</si>
  <si>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</si>
  <si>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</si>
  <si>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</si>
  <si>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</si>
  <si>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</si>
  <si>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</si>
  <si>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</si>
  <si>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</si>
  <si>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</si>
  <si>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</si>
  <si>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</si>
  <si>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</si>
  <si>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</si>
  <si>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</si>
  <si>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</si>
  <si>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</si>
  <si>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</si>
  <si>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</si>
  <si>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</si>
  <si>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</si>
  <si>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</si>
  <si>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</si>
  <si>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</si>
  <si>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</si>
  <si>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</si>
  <si>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</si>
  <si>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</si>
  <si>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</si>
  <si>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</si>
  <si>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</si>
  <si>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</si>
  <si>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</si>
  <si>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</si>
  <si>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</si>
  <si>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</si>
  <si>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</si>
  <si>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</si>
  <si>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</si>
  <si>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</si>
  <si>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</si>
  <si>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</si>
  <si>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</si>
  <si>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</si>
  <si>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</si>
  <si>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</si>
  <si>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</si>
  <si>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</si>
  <si>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</si>
  <si>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</si>
  <si>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</si>
  <si>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</si>
  <si>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</si>
  <si>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</si>
  <si>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</si>
  <si>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</si>
  <si>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</si>
  <si>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</si>
  <si>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</si>
  <si>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</si>
  <si>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</si>
  <si>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</si>
  <si>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</si>
  <si>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</si>
  <si>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</si>
  <si>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</si>
  <si>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</si>
  <si>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</si>
  <si>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</si>
  <si>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</si>
  <si>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</si>
  <si>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</si>
  <si>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</si>
  <si>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</si>
  <si>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</si>
  <si>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</si>
  <si>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</si>
  <si>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</si>
  <si>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</si>
  <si>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</si>
  <si>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</si>
  <si>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</si>
  <si>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</si>
  <si>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</si>
  <si>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</si>
  <si>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</si>
  <si>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</si>
  <si>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</si>
  <si>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</si>
  <si>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</si>
  <si>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</si>
  <si>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</si>
  <si>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</si>
  <si>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</si>
  <si>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</si>
  <si>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</si>
  <si>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</si>
  <si>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</si>
  <si>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</si>
  <si>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</si>
  <si>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</si>
  <si>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</si>
  <si>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</si>
  <si>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</si>
  <si>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</si>
  <si>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</si>
  <si>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</si>
  <si>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</si>
  <si>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</si>
  <si>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</si>
  <si>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</si>
  <si>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</si>
  <si>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</si>
  <si>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</si>
  <si>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</si>
  <si>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</si>
  <si>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</si>
  <si>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</si>
  <si>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</si>
  <si>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</si>
  <si>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</si>
  <si>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</si>
  <si>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</si>
  <si>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</si>
  <si>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</si>
  <si>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</si>
  <si>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</si>
  <si>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</si>
  <si>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</si>
  <si>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</si>
  <si>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</si>
  <si>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</si>
  <si>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</si>
  <si>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</si>
  <si>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</si>
  <si>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</si>
  <si>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</si>
  <si>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</si>
  <si>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</si>
  <si>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</si>
  <si>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</si>
  <si>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</si>
  <si>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</si>
  <si>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</si>
  <si>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</si>
  <si>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</si>
  <si>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</si>
  <si>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</si>
  <si>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</si>
  <si>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</si>
  <si>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</si>
  <si>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</si>
  <si>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</si>
  <si>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</si>
  <si>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</si>
  <si>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</si>
  <si>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</si>
  <si>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</si>
  <si>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</si>
  <si>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</si>
  <si>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</si>
  <si>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</si>
  <si>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</si>
  <si>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</si>
  <si>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</si>
  <si>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</si>
  <si>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</si>
  <si>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</si>
  <si>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</si>
  <si>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</si>
  <si>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</si>
  <si>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</si>
  <si>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</si>
  <si>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</si>
  <si>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</si>
  <si>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</si>
  <si>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</si>
  <si>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</si>
  <si>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</si>
  <si>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</si>
  <si>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</si>
  <si>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</si>
  <si>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</si>
  <si>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</si>
  <si>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</si>
  <si>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</si>
  <si>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</si>
  <si>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</si>
  <si>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</si>
  <si>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</si>
  <si>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</si>
  <si>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</si>
  <si>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</si>
  <si>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</si>
  <si>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</si>
  <si>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</si>
  <si>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</si>
  <si>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</si>
  <si>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</si>
  <si>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</si>
  <si>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</si>
  <si>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</si>
  <si>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</si>
  <si>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</si>
  <si>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</si>
  <si>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</si>
  <si>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</si>
  <si>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</si>
  <si>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</si>
  <si>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</si>
  <si>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</si>
  <si>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</si>
  <si>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</si>
  <si>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</si>
  <si>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</si>
  <si>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</si>
  <si>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</si>
  <si>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</si>
  <si>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</si>
  <si>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</si>
  <si>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</si>
  <si>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</si>
  <si>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</si>
  <si>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</si>
  <si>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</si>
  <si>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</si>
  <si>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</si>
  <si>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</si>
  <si>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</si>
  <si>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</si>
  <si>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</si>
  <si>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</si>
  <si>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</si>
  <si>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</si>
  <si>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</si>
  <si>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</si>
  <si>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</si>
  <si>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</si>
  <si>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</si>
  <si>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</si>
  <si>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</si>
  <si>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</si>
  <si>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</si>
  <si>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</si>
  <si>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</si>
  <si>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</si>
  <si>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</si>
  <si>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</si>
  <si>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</si>
  <si>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</si>
  <si>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</si>
  <si>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</si>
  <si>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</si>
  <si>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</si>
  <si>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</si>
  <si>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</si>
  <si>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</si>
  <si>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</si>
  <si>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</si>
  <si>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</si>
  <si>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</si>
  <si>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</si>
  <si>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</si>
  <si>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</si>
  <si>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</si>
  <si>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</si>
  <si>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</si>
  <si>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</si>
  <si>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</si>
  <si>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</si>
  <si>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</si>
  <si>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</si>
  <si>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</si>
  <si>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</si>
  <si>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</si>
  <si>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</si>
  <si>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</si>
  <si>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</si>
  <si>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</si>
  <si>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</si>
  <si>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</si>
  <si>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</si>
  <si>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</si>
  <si>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</si>
  <si>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</si>
  <si>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</si>
  <si>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</si>
  <si>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</si>
  <si>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</si>
  <si>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</si>
  <si>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</si>
  <si>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</si>
  <si>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</si>
  <si>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</si>
  <si>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</si>
  <si>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</si>
  <si>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</si>
  <si>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</si>
  <si>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</si>
  <si>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</si>
  <si>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</si>
  <si>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</si>
  <si>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</si>
  <si>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</si>
  <si>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</si>
  <si>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</si>
  <si>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</si>
  <si>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</si>
  <si>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</si>
  <si>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</si>
  <si>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</si>
  <si>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</si>
  <si>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</si>
  <si>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</si>
  <si>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</si>
  <si>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</si>
  <si>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</si>
  <si>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</si>
  <si>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</si>
  <si>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</si>
  <si>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</si>
  <si>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</si>
  <si>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</si>
  <si>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</si>
  <si>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</si>
  <si>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</si>
  <si>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</si>
  <si>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</si>
  <si>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</si>
  <si>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</si>
  <si>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</si>
  <si>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</si>
  <si>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</si>
  <si>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</si>
  <si>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</si>
  <si>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</si>
  <si>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</si>
  <si>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</si>
  <si>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</si>
  <si>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</si>
  <si>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</si>
  <si>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</si>
  <si>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</si>
  <si>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</si>
  <si>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</si>
  <si>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</si>
  <si>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</si>
  <si>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</si>
  <si>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</si>
  <si>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</si>
  <si>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</si>
  <si>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</si>
  <si>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</si>
  <si>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</si>
  <si>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</si>
  <si>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</si>
  <si>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</si>
  <si>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</si>
  <si>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</si>
  <si>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</si>
  <si>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</si>
  <si>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</si>
  <si>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</si>
  <si>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</si>
  <si>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</si>
  <si>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</si>
  <si>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</si>
  <si>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</si>
  <si>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</si>
  <si>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</si>
  <si>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</si>
  <si>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</si>
  <si>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</si>
  <si>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</si>
  <si>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</si>
  <si>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</si>
  <si>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</si>
  <si>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</si>
  <si>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</si>
  <si>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</si>
  <si>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</si>
  <si>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</si>
  <si>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</si>
  <si>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</si>
  <si>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</si>
  <si>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</si>
  <si>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</si>
  <si>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</si>
  <si>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</si>
  <si>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</si>
  <si>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</si>
  <si>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</si>
  <si>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</si>
  <si>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</si>
  <si>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</si>
  <si>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</si>
  <si>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</si>
  <si>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</si>
  <si>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</si>
  <si>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</si>
  <si>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</si>
  <si>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</si>
  <si>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</si>
  <si>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</si>
  <si>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</si>
  <si>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</si>
  <si>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</si>
  <si>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</si>
  <si>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</si>
  <si>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</si>
  <si>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</si>
  <si>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</si>
  <si>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</si>
  <si>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</si>
  <si>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</si>
  <si>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</si>
  <si>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</si>
  <si>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</si>
  <si>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</si>
  <si>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</si>
  <si>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</si>
  <si>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</si>
  <si>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</si>
  <si>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</si>
  <si>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</si>
  <si>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</si>
  <si>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</si>
  <si>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</si>
  <si>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</si>
  <si>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</si>
  <si>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</si>
  <si>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</si>
  <si>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</si>
  <si>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</si>
  <si>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</si>
  <si>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</si>
  <si>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</si>
  <si>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</si>
  <si>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</si>
  <si>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</si>
  <si>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</si>
  <si>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</si>
  <si>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</si>
  <si>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</si>
  <si>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</si>
  <si>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</si>
  <si>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</si>
  <si>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</si>
  <si>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</si>
  <si>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</si>
  <si>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</si>
  <si>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</si>
  <si>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</si>
  <si>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</si>
  <si>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</si>
  <si>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</si>
  <si>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</si>
  <si>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</si>
  <si>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</si>
  <si>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</si>
  <si>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</si>
  <si>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</si>
  <si>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</si>
  <si>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</si>
  <si>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</si>
  <si>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</si>
  <si>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</si>
  <si>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</si>
  <si>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</si>
  <si>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</si>
  <si>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</si>
  <si>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</si>
  <si>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</si>
  <si>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</si>
  <si>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</si>
  <si>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</si>
  <si>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</si>
  <si>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</si>
  <si>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</si>
  <si>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</si>
  <si>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</si>
  <si>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</si>
  <si>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</si>
  <si>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</si>
  <si>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</si>
  <si>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</si>
  <si>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</si>
  <si>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</si>
  <si>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</si>
  <si>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</si>
  <si>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</si>
  <si>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</si>
  <si>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</si>
  <si>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</si>
  <si>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</si>
  <si>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</si>
  <si>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</si>
  <si>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</si>
  <si>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</si>
  <si>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</si>
  <si>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</si>
  <si>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</si>
  <si>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</si>
  <si>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</si>
  <si>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</si>
  <si>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</si>
  <si>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</si>
  <si>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</si>
  <si>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</si>
  <si>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</si>
  <si>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</si>
  <si>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</si>
  <si>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</si>
  <si>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</si>
  <si>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</si>
  <si>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</si>
  <si>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</si>
  <si>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</si>
  <si>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</si>
  <si>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</si>
  <si>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</si>
  <si>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</si>
  <si>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</si>
  <si>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</si>
  <si>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</si>
  <si>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</si>
  <si>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</si>
  <si>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</si>
  <si>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</si>
  <si>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</si>
  <si>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</si>
  <si>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</si>
  <si>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</si>
  <si>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</si>
  <si>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</si>
  <si>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</si>
  <si>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</si>
  <si>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</si>
  <si>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</si>
  <si>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</si>
  <si>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</si>
  <si>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</si>
  <si>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</si>
  <si>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</si>
  <si>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</si>
  <si>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</si>
  <si>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</si>
  <si>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</si>
  <si>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</si>
  <si>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</si>
  <si>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</si>
  <si>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</si>
  <si>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</si>
  <si>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</si>
  <si>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</si>
  <si>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</si>
  <si>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</si>
  <si>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</si>
  <si>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</si>
  <si>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</si>
  <si>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</si>
  <si>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</si>
  <si>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</si>
  <si>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</si>
  <si>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</si>
  <si>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</si>
  <si>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</si>
  <si>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</si>
  <si>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</si>
  <si>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</si>
  <si>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</si>
  <si>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</si>
  <si>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</si>
  <si>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</si>
  <si>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</si>
  <si>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</si>
  <si>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</si>
  <si>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</si>
  <si>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</si>
  <si>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</si>
  <si>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</si>
  <si>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</si>
  <si>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</si>
  <si>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</si>
  <si>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</si>
  <si>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</si>
  <si>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</si>
  <si>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</si>
  <si>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</si>
  <si>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</si>
  <si>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</si>
  <si>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</si>
  <si>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</si>
  <si>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</si>
  <si>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</si>
  <si>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</si>
  <si>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</si>
  <si>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</si>
  <si>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</si>
  <si>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</si>
  <si>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</si>
  <si>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</si>
  <si>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</si>
  <si>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</si>
  <si>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</si>
  <si>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</si>
  <si>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</si>
  <si>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</si>
  <si>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</si>
  <si>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</si>
  <si>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</si>
  <si>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</si>
  <si>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</si>
  <si>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</si>
  <si>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</si>
  <si>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</si>
  <si>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</si>
  <si>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</si>
  <si>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</si>
  <si>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</si>
  <si>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</si>
  <si>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</si>
  <si>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</si>
  <si>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</si>
  <si>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</si>
  <si>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</si>
  <si>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</si>
  <si>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</si>
  <si>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</si>
  <si>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</si>
  <si>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</si>
  <si>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</si>
  <si>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</si>
  <si>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</si>
  <si>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</si>
  <si>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</si>
  <si>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</si>
  <si>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</si>
  <si>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</si>
  <si>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</si>
  <si>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</si>
  <si>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</si>
  <si>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</si>
  <si>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</si>
  <si>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</si>
  <si>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</si>
  <si>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</si>
  <si>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</si>
  <si>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</si>
  <si>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</si>
  <si>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</si>
  <si>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</si>
  <si>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</si>
  <si>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</si>
  <si>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</si>
  <si>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</si>
  <si>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</si>
  <si>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</si>
  <si>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</si>
  <si>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</si>
  <si>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</si>
  <si>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</si>
  <si>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</si>
  <si>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</si>
  <si>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</si>
  <si>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</si>
  <si>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</si>
  <si>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</si>
  <si>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</si>
  <si>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</si>
  <si>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</si>
  <si>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</si>
  <si>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</si>
  <si>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</si>
  <si>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</si>
  <si>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</si>
  <si>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</si>
  <si>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</si>
  <si>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</si>
  <si>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</si>
  <si>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</si>
  <si>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</si>
  <si>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</si>
  <si>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</si>
  <si>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</si>
  <si>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</si>
  <si>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</si>
  <si>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</si>
  <si>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</si>
  <si>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</si>
  <si>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</si>
  <si>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</si>
  <si>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</si>
  <si>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</si>
  <si>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</si>
  <si>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</si>
  <si>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</si>
  <si>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</si>
  <si>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</si>
  <si>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</si>
  <si>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</si>
  <si>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</si>
  <si>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</si>
  <si>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</si>
  <si>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</si>
  <si>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</si>
  <si>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</si>
  <si>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</si>
  <si>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</si>
  <si>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</si>
  <si>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</si>
  <si>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</si>
  <si>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</si>
  <si>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</si>
  <si>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</si>
  <si>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</si>
  <si>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</si>
  <si>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</si>
  <si>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</si>
  <si>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</si>
  <si>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</si>
  <si>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</si>
  <si>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</si>
  <si>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</si>
  <si>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</si>
  <si>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</si>
  <si>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</si>
  <si>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</si>
  <si>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</si>
  <si>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</si>
  <si>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</si>
  <si>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</si>
  <si>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</si>
  <si>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</si>
  <si>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</si>
  <si>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</si>
  <si>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</si>
  <si>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</si>
  <si>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</si>
  <si>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</si>
  <si>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</si>
  <si>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</si>
  <si>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</si>
  <si>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</si>
  <si>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</si>
  <si>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</si>
  <si>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</si>
  <si>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</si>
  <si>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</si>
  <si>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</si>
  <si>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</si>
  <si>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</si>
  <si>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</si>
  <si>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</si>
  <si>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</si>
  <si>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</si>
  <si>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</si>
  <si>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</si>
  <si>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</si>
  <si>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</si>
  <si>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</si>
  <si>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</si>
  <si>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</si>
  <si>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</si>
  <si>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</si>
  <si>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</si>
  <si>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</si>
  <si>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</si>
  <si>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</si>
  <si>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</si>
  <si>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</si>
  <si>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</si>
  <si>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</si>
  <si>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</si>
  <si>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</si>
  <si>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</si>
  <si>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</si>
  <si>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</si>
  <si>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</si>
  <si>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</si>
  <si>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</si>
  <si>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</si>
  <si>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</si>
  <si>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</si>
  <si>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</si>
  <si>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</si>
  <si>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</si>
  <si>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</si>
  <si>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</si>
  <si>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</si>
  <si>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</si>
  <si>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</si>
  <si>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</si>
  <si>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</si>
  <si>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</si>
  <si>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</si>
  <si>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</si>
  <si>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</si>
  <si>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</si>
  <si>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</si>
  <si>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</si>
  <si>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</si>
  <si>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</si>
  <si>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</si>
  <si>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</si>
  <si>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</si>
  <si>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</si>
  <si>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</si>
  <si>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</si>
  <si>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</si>
  <si>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</si>
  <si>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</si>
  <si>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</si>
  <si>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</si>
  <si>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</si>
  <si>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</si>
  <si>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</si>
  <si>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</si>
  <si>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</si>
  <si>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</si>
  <si>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</si>
  <si>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</si>
  <si>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</si>
  <si>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</si>
  <si>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</si>
  <si>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</si>
  <si>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</si>
  <si>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</si>
  <si>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</si>
  <si>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</si>
  <si>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</si>
  <si>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</si>
  <si>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</si>
  <si>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</si>
  <si>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</si>
  <si>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</si>
  <si>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</si>
  <si>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</si>
  <si>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</si>
  <si>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</si>
  <si>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</si>
  <si>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</si>
  <si>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</si>
  <si>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</si>
  <si>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</si>
  <si>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</si>
  <si>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</si>
  <si>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</si>
  <si>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</si>
  <si>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</si>
  <si>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</si>
  <si>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</si>
  <si>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</si>
  <si>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</si>
  <si>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</si>
  <si>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</si>
  <si>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</si>
  <si>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</si>
  <si>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</si>
  <si>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</si>
  <si>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</si>
  <si>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</si>
  <si>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</si>
  <si>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</si>
  <si>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</si>
  <si>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</si>
  <si>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</si>
  <si>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</si>
  <si>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</si>
  <si>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</si>
  <si>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</si>
  <si>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</si>
  <si>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</si>
  <si>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</si>
  <si>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</si>
  <si>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</si>
  <si>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</si>
  <si>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</si>
  <si>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</si>
  <si>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</si>
  <si>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</si>
  <si>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</si>
  <si>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</si>
  <si>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</si>
  <si>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</si>
  <si>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</si>
  <si>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</si>
  <si>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</si>
  <si>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</si>
  <si>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</si>
  <si>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</si>
  <si>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</si>
  <si>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</si>
  <si>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</si>
  <si>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</si>
  <si>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</si>
  <si>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</si>
  <si>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</si>
  <si>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</si>
  <si>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</si>
  <si>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</si>
  <si>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</si>
  <si>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</si>
  <si>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</si>
  <si>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</si>
  <si>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</si>
  <si>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</si>
  <si>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</si>
  <si>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</si>
  <si>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</si>
  <si>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</si>
  <si>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</si>
  <si>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</si>
  <si>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</si>
  <si>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</si>
  <si>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</si>
  <si>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</si>
  <si>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</si>
  <si>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</si>
  <si>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</si>
  <si>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</si>
  <si>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</si>
  <si>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</si>
  <si>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</si>
  <si>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</si>
  <si>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</si>
  <si>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</si>
  <si>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</si>
  <si>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</si>
  <si>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</si>
  <si>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</si>
  <si>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</si>
  <si>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</si>
  <si>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</si>
  <si>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</si>
  <si>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</si>
  <si>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</si>
  <si>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</si>
  <si>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</si>
  <si>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</si>
  <si>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</si>
  <si>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</si>
  <si>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</si>
  <si>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</si>
  <si>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</si>
  <si>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</si>
  <si>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</si>
  <si>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</si>
  <si>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</si>
  <si>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</si>
  <si>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</si>
  <si>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</si>
  <si>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</si>
  <si>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</si>
  <si>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</si>
  <si>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</si>
  <si>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</si>
  <si>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</si>
  <si>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</si>
  <si>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</si>
  <si>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</si>
  <si>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</si>
  <si>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</si>
  <si>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</si>
  <si>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</si>
  <si>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</si>
  <si>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</si>
  <si>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</si>
  <si>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</si>
  <si>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</si>
  <si>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</si>
  <si>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</si>
  <si>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</si>
  <si>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</si>
  <si>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</si>
  <si>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</si>
  <si>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</si>
  <si>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</si>
  <si>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</si>
  <si>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</si>
  <si>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</si>
  <si>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</si>
  <si>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</si>
  <si>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</si>
  <si>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</si>
  <si>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</si>
  <si>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</si>
  <si>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</si>
  <si>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</si>
  <si>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</si>
  <si>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</si>
  <si>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</si>
  <si>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</si>
  <si>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</si>
  <si>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</si>
  <si>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</si>
  <si>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</si>
  <si>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</si>
  <si>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</si>
  <si>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</si>
  <si>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</si>
  <si>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</si>
  <si>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</si>
  <si>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</si>
  <si>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</si>
  <si>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</si>
  <si>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</si>
  <si>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</si>
  <si>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</si>
  <si>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</si>
  <si>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</si>
  <si>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</si>
  <si>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</si>
  <si>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</si>
  <si>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</si>
  <si>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</si>
  <si>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</si>
  <si>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</si>
  <si>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</si>
  <si>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</si>
  <si>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</si>
  <si>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</si>
  <si>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</si>
  <si>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</si>
  <si>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</si>
  <si>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</si>
  <si>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</si>
  <si>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</si>
  <si>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</si>
  <si>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</si>
  <si>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</si>
  <si>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</si>
  <si>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</si>
  <si>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</si>
  <si>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</si>
  <si>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</si>
  <si>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</si>
  <si>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</si>
  <si>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</si>
  <si>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</si>
  <si>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</si>
  <si>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</si>
  <si>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</si>
  <si>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</si>
  <si>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</si>
  <si>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</si>
  <si>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</si>
  <si>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</si>
  <si>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</si>
  <si>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</si>
  <si>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</si>
  <si>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</si>
  <si>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</si>
  <si>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</si>
  <si>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</si>
  <si>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</si>
  <si>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</si>
  <si>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</si>
  <si>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</si>
  <si>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</si>
  <si>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</si>
  <si>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</si>
  <si>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</si>
  <si>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</si>
  <si>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</si>
  <si>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</si>
  <si>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</si>
  <si>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</si>
  <si>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</si>
  <si>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</si>
  <si>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</si>
  <si>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</si>
  <si>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</si>
  <si>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</si>
  <si>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</si>
  <si>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</si>
  <si>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</si>
  <si>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</si>
  <si>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</si>
  <si>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</si>
  <si>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</si>
  <si>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</si>
  <si>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</si>
  <si>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</si>
  <si>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</si>
  <si>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</si>
  <si>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</si>
  <si>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</si>
  <si>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</si>
  <si>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</si>
  <si>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</si>
  <si>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</si>
  <si>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</si>
  <si>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</si>
  <si>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</si>
  <si>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</si>
  <si>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</si>
  <si>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</si>
  <si>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</si>
  <si>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</si>
  <si>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</si>
  <si>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</si>
  <si>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</si>
  <si>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</si>
  <si>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</si>
  <si>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</si>
  <si>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</si>
  <si>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</si>
  <si>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</si>
  <si>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</si>
  <si>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</si>
  <si>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</si>
  <si>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</si>
  <si>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</si>
  <si>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</si>
  <si>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</si>
  <si>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</si>
  <si>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</si>
  <si>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</si>
  <si>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</si>
  <si>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</si>
  <si>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</si>
  <si>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</si>
  <si>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</si>
  <si>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</si>
  <si>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</si>
  <si>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</si>
  <si>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</si>
  <si>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</si>
  <si>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</si>
  <si>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</si>
  <si>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</si>
  <si>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</si>
  <si>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</si>
  <si>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</si>
  <si>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</si>
  <si>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</si>
  <si>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</si>
  <si>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</si>
  <si>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</si>
  <si>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</si>
  <si>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</si>
  <si>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</si>
  <si>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</si>
  <si>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</si>
  <si>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</si>
  <si>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</si>
  <si>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</si>
  <si>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</si>
  <si>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</si>
  <si>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</si>
  <si>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</si>
  <si>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</si>
  <si>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</si>
  <si>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</si>
  <si>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</si>
  <si>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</si>
  <si>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</si>
  <si>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</si>
  <si>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</si>
  <si>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</si>
  <si>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</si>
  <si>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</si>
  <si>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</si>
  <si>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</si>
  <si>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</si>
  <si>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</si>
  <si>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</si>
  <si>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</si>
  <si>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</si>
  <si>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</si>
  <si>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</si>
  <si>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</si>
  <si>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</si>
  <si>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</si>
  <si>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</si>
  <si>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</si>
  <si>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</si>
  <si>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</si>
  <si>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</si>
  <si>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</si>
  <si>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</si>
  <si>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</si>
  <si>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</si>
  <si>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</si>
  <si>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</si>
  <si>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</si>
  <si>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</si>
  <si>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</si>
  <si>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</si>
  <si>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</si>
  <si>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</si>
  <si>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</si>
  <si>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</si>
  <si>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</si>
  <si>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</si>
  <si>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</si>
  <si>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</si>
  <si>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</si>
  <si>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</si>
  <si>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</si>
  <si>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</si>
  <si>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</si>
  <si>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</si>
  <si>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</si>
  <si>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</si>
  <si>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</si>
  <si>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</si>
  <si>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</si>
  <si>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</si>
  <si>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</si>
  <si>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</si>
  <si>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</si>
  <si>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</si>
  <si>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</si>
  <si>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</si>
  <si>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</si>
  <si>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</si>
  <si>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</si>
  <si>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</si>
  <si>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</si>
  <si>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</si>
  <si>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</si>
  <si>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</si>
  <si>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</si>
  <si>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</si>
  <si>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</si>
  <si>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</si>
  <si>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</si>
  <si>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</si>
  <si>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</si>
  <si>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</si>
  <si>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</si>
  <si>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</si>
  <si>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</si>
  <si>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</si>
  <si>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</si>
  <si>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</si>
  <si>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</si>
  <si>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</si>
  <si>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</si>
  <si>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</si>
  <si>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</si>
  <si>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</si>
  <si>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</si>
  <si>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</si>
  <si>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</si>
  <si>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</si>
  <si>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</si>
  <si>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</si>
  <si>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</si>
  <si>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</si>
  <si>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</si>
  <si>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</si>
  <si>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</si>
  <si>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</si>
  <si>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</si>
  <si>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</si>
  <si>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</si>
  <si>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</si>
  <si>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</si>
  <si>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</si>
  <si>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</si>
  <si>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</si>
  <si>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</si>
  <si>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</si>
  <si>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</si>
  <si>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</si>
  <si>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</si>
  <si>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</si>
  <si>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</si>
  <si>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</si>
  <si>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</si>
  <si>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</si>
  <si>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</si>
  <si>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</si>
  <si>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</si>
  <si>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</si>
  <si>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</si>
  <si>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</si>
  <si>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</si>
  <si>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</si>
  <si>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</si>
  <si>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</si>
  <si>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</si>
  <si>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</si>
  <si>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</si>
  <si>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</si>
  <si>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</si>
  <si>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</si>
  <si>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</si>
  <si>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</si>
  <si>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</si>
  <si>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</si>
  <si>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</si>
  <si>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</si>
  <si>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</si>
  <si>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</si>
  <si>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</si>
  <si>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</si>
  <si>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</si>
  <si>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</si>
  <si>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</si>
  <si>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</si>
  <si>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</si>
  <si>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</si>
  <si>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</si>
  <si>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</si>
  <si>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</si>
  <si>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</si>
  <si>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</si>
  <si>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</si>
  <si>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</si>
  <si>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</si>
  <si>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</si>
  <si>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</si>
  <si>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</si>
  <si>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</si>
  <si>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</si>
  <si>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</si>
  <si>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</si>
  <si>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</si>
  <si>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</si>
  <si>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</si>
  <si>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</si>
  <si>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</si>
  <si>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</si>
  <si>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</si>
  <si>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</si>
  <si>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</si>
  <si>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</si>
  <si>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</si>
  <si>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</si>
  <si>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</si>
  <si>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</si>
  <si>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</si>
  <si>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</si>
  <si>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</si>
  <si>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</si>
  <si>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</si>
  <si>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</si>
  <si>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</si>
  <si>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</si>
  <si>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</si>
  <si>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</si>
  <si>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</si>
  <si>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</si>
  <si>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</si>
  <si>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</si>
  <si>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</si>
  <si>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</si>
  <si>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</si>
  <si>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</si>
  <si>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</si>
  <si>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</si>
  <si>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</si>
  <si>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</si>
  <si>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</si>
  <si>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</si>
  <si>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</si>
  <si>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</si>
  <si>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</si>
  <si>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</si>
  <si>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</si>
  <si>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</si>
  <si>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</si>
  <si>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</si>
  <si>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</si>
  <si>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</si>
  <si>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</si>
  <si>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</si>
  <si>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</si>
  <si>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</si>
  <si>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</si>
  <si>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</si>
  <si>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</si>
  <si>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</si>
  <si>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</si>
  <si>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</si>
  <si>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</si>
  <si>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</si>
  <si>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</si>
  <si>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</si>
  <si>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</si>
  <si>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</si>
  <si>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</si>
  <si>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</si>
  <si>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</si>
  <si>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</si>
  <si>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</si>
  <si>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</si>
  <si>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</si>
  <si>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</si>
  <si>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</si>
  <si>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</si>
  <si>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</si>
  <si>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</si>
  <si>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</si>
  <si>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</si>
  <si>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</si>
  <si>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</si>
  <si>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</si>
  <si>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</si>
  <si>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</si>
  <si>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</si>
  <si>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</si>
  <si>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</si>
  <si>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</si>
  <si>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</si>
  <si>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</si>
  <si>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</si>
  <si>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</si>
  <si>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</si>
  <si>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</si>
  <si>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</si>
  <si>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</si>
  <si>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</si>
  <si>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</si>
  <si>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</si>
  <si>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</si>
  <si>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</si>
  <si>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</si>
  <si>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</si>
  <si>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</si>
  <si>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</si>
  <si>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</si>
  <si>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</si>
  <si>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</si>
  <si>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</si>
  <si>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</si>
  <si>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</si>
  <si>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</si>
  <si>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</si>
  <si>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</si>
  <si>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</si>
  <si>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</si>
  <si>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</si>
  <si>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</si>
  <si>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</si>
  <si>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</si>
  <si>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</si>
  <si>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</si>
  <si>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</si>
  <si>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</si>
  <si>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</si>
  <si>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</si>
  <si>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</si>
  <si>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</si>
  <si>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</si>
  <si>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</si>
  <si>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</si>
  <si>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</si>
  <si>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</si>
  <si>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</si>
  <si>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</si>
  <si>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</si>
  <si>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</si>
  <si>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</si>
  <si>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</si>
  <si>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</si>
  <si>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</si>
  <si>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</si>
  <si>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</si>
  <si>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</si>
  <si>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</si>
  <si>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</si>
  <si>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</si>
  <si>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</si>
  <si>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</si>
  <si>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</si>
  <si>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</si>
  <si>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</si>
  <si>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</si>
  <si>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</si>
  <si>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</si>
  <si>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</si>
  <si>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</si>
  <si>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</si>
  <si>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</si>
  <si>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</si>
  <si>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</si>
  <si>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</si>
  <si>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</si>
  <si>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</si>
  <si>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</si>
  <si>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</si>
  <si>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</si>
  <si>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</si>
  <si>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</si>
  <si>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</si>
  <si>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</si>
  <si>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</si>
  <si>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</si>
  <si>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</si>
  <si>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</si>
  <si>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</si>
  <si>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</si>
  <si>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</si>
  <si>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</si>
  <si>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</si>
  <si>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</si>
  <si>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</si>
  <si>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</si>
  <si>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</si>
  <si>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</si>
  <si>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</si>
  <si>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</si>
  <si>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</si>
  <si>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</si>
  <si>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</si>
  <si>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</si>
  <si>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</si>
  <si>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</si>
  <si>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</si>
  <si>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</si>
  <si>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</si>
  <si>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</si>
  <si>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</si>
  <si>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</si>
  <si>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</si>
  <si>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</si>
  <si>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</si>
  <si>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</si>
  <si>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</si>
  <si>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</si>
  <si>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</si>
  <si>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</si>
  <si>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</si>
  <si>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</si>
  <si>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</si>
  <si>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</si>
  <si>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</si>
  <si>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</si>
  <si>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</si>
  <si>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</si>
  <si>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</si>
  <si>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</si>
  <si>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</si>
  <si>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</si>
  <si>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</si>
  <si>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</si>
  <si>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</si>
  <si>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</si>
  <si>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</si>
  <si>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</si>
  <si>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</si>
  <si>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</si>
  <si>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</si>
  <si>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</si>
  <si>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</si>
  <si>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</si>
  <si>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</si>
  <si>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</si>
  <si>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</si>
  <si>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</si>
  <si>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</si>
  <si>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</si>
  <si>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</si>
  <si>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</si>
  <si>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</si>
  <si>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</si>
  <si>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</si>
  <si>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</si>
  <si>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</si>
  <si>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</si>
  <si>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</si>
  <si>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</si>
  <si>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</si>
  <si>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</si>
  <si>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</si>
  <si>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</si>
  <si>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</si>
  <si>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</si>
  <si>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</si>
  <si>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</si>
  <si>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</si>
  <si>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</si>
  <si>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</si>
  <si>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</si>
  <si>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</si>
  <si>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</si>
  <si>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</si>
  <si>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</si>
  <si>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</si>
  <si>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</si>
  <si>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</si>
  <si>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</si>
  <si>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</si>
  <si>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</si>
  <si>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</si>
  <si>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</si>
  <si>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</si>
  <si>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</si>
  <si>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</si>
  <si>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</si>
  <si>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</si>
  <si>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</si>
  <si>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</si>
  <si>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</si>
  <si>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</si>
  <si>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</si>
  <si>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</si>
  <si>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</si>
  <si>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</si>
  <si>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</si>
  <si>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</si>
  <si>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</si>
  <si>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</si>
  <si>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</si>
  <si>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</si>
  <si>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</si>
  <si>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</si>
  <si>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</si>
  <si>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</si>
  <si>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</si>
  <si>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</si>
  <si>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</si>
  <si>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</si>
  <si>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</si>
  <si>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</si>
  <si>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</si>
  <si>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</si>
  <si>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</si>
  <si>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</si>
  <si>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</si>
  <si>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</si>
  <si>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</si>
  <si>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</si>
  <si>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</si>
  <si>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</si>
  <si>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</si>
  <si>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</si>
  <si>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</si>
  <si>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</si>
  <si>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</si>
  <si>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</si>
  <si>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</si>
  <si>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</si>
  <si>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</si>
  <si>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</si>
  <si>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</si>
  <si>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</si>
  <si>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</si>
  <si>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</si>
  <si>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</si>
  <si>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</si>
  <si>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</si>
  <si>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</si>
  <si>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</si>
  <si>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</si>
  <si>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</si>
  <si>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</si>
  <si>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</si>
  <si>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</si>
  <si>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</si>
  <si>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</si>
  <si>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</si>
  <si>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</si>
  <si>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</si>
  <si>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</si>
  <si>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</si>
  <si>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</si>
  <si>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</si>
  <si>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</si>
  <si>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</si>
  <si>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</si>
  <si>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</si>
  <si>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</si>
  <si>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</si>
  <si>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</si>
  <si>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</si>
  <si>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</si>
  <si>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</si>
  <si>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</si>
  <si>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</si>
  <si>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</si>
  <si>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</si>
  <si>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</si>
  <si>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</si>
  <si>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</si>
  <si>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</si>
  <si>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</si>
  <si>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</si>
  <si>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</si>
  <si>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</si>
  <si>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</si>
  <si>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</si>
  <si>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</si>
  <si>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</si>
  <si>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</si>
  <si>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</si>
  <si>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</si>
  <si>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</si>
  <si>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</si>
  <si>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</si>
  <si>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</si>
  <si>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</si>
  <si>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</si>
  <si>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</si>
  <si>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</si>
  <si>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</si>
  <si>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</si>
  <si>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</si>
  <si>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</si>
  <si>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</si>
  <si>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</si>
  <si>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</si>
  <si>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</si>
  <si>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</si>
  <si>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</si>
  <si>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</si>
  <si>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</si>
  <si>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</si>
  <si>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</si>
  <si>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</si>
  <si>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</si>
  <si>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</si>
  <si>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</si>
  <si>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</si>
  <si>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</si>
  <si>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</si>
  <si>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</si>
  <si>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</si>
  <si>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</si>
  <si>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</si>
  <si>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</si>
  <si>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</si>
  <si>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</si>
  <si>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</si>
  <si>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</si>
  <si>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</si>
  <si>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</si>
  <si>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</si>
  <si>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</si>
  <si>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</si>
  <si>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</si>
  <si>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</si>
  <si>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</si>
  <si>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</si>
  <si>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</si>
  <si>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</si>
  <si>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</si>
  <si>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</si>
  <si>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</si>
  <si>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</si>
  <si>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</si>
  <si>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</si>
  <si>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</si>
  <si>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</si>
  <si>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</si>
  <si>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</si>
  <si>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</si>
  <si>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</si>
  <si>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</si>
  <si>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</si>
  <si>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</si>
  <si>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</si>
  <si>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</si>
  <si>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</si>
  <si>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</si>
  <si>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</si>
  <si>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</si>
  <si>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</si>
  <si>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</si>
  <si>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</si>
  <si>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</si>
  <si>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</si>
  <si>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</si>
  <si>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</si>
  <si>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</si>
  <si>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</si>
  <si>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</si>
  <si>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</si>
  <si>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</si>
  <si>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</si>
  <si>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</si>
  <si>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</si>
  <si>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</si>
  <si>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</si>
  <si>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</si>
  <si>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</si>
  <si>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</si>
  <si>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</si>
  <si>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</si>
  <si>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</si>
  <si>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</si>
  <si>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</si>
  <si>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</si>
  <si>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</si>
  <si>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</si>
  <si>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</si>
  <si>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</si>
  <si>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</si>
  <si>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</si>
  <si>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</si>
  <si>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</si>
  <si>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</si>
  <si>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</si>
  <si>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</si>
  <si>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</si>
  <si>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</si>
  <si>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</si>
  <si>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</si>
  <si>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</si>
  <si>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</si>
  <si>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</si>
  <si>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</si>
  <si>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</si>
  <si>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</si>
  <si>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</si>
  <si>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</si>
  <si>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</si>
  <si>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</si>
  <si>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</si>
  <si>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</si>
  <si>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</si>
  <si>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</si>
  <si>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</si>
  <si>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</si>
  <si>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</si>
  <si>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</si>
  <si>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</si>
  <si>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</si>
  <si>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</si>
  <si>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</si>
  <si>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</si>
  <si>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</si>
  <si>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</si>
  <si>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</si>
  <si>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</si>
  <si>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</si>
  <si>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</si>
  <si>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</si>
  <si>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</si>
  <si>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</si>
  <si>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</si>
  <si>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</si>
  <si>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</si>
  <si>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</si>
  <si>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</si>
  <si>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</si>
  <si>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</si>
  <si>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</si>
  <si>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</si>
  <si>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</si>
  <si>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</si>
  <si>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</si>
  <si>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</si>
  <si>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</si>
  <si>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</si>
  <si>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</si>
  <si>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</si>
  <si>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</si>
  <si>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</si>
  <si>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</si>
  <si>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</si>
  <si>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</si>
  <si>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</si>
  <si>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</si>
  <si>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</si>
  <si>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</si>
  <si>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</si>
  <si>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</si>
  <si>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</si>
  <si>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</si>
  <si>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</si>
  <si>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</si>
  <si>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</si>
  <si>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</si>
  <si>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</si>
  <si>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</si>
  <si>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</si>
  <si>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</si>
  <si>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</si>
  <si>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</si>
  <si>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</si>
  <si>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</si>
  <si>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</si>
  <si>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</si>
  <si>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</si>
  <si>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</si>
  <si>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</si>
  <si>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</si>
  <si>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</si>
  <si>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</si>
  <si>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</si>
  <si>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</si>
  <si>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</si>
  <si>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</si>
  <si>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</si>
  <si>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</si>
  <si>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</si>
  <si>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</si>
  <si>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</si>
  <si>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</si>
  <si>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</si>
  <si>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</si>
  <si>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</si>
  <si>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</si>
  <si>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</si>
  <si>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</si>
  <si>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</si>
  <si>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</si>
  <si>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</si>
  <si>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</si>
  <si>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</si>
  <si>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</si>
  <si>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</si>
  <si>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</si>
  <si>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</si>
  <si>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</si>
  <si>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</si>
  <si>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</si>
  <si>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</si>
  <si>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</si>
  <si>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</si>
  <si>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</si>
  <si>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</si>
  <si>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</si>
  <si>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</si>
  <si>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</si>
  <si>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</si>
  <si>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</si>
  <si>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</si>
  <si>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</si>
  <si>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</si>
  <si>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</si>
  <si>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</si>
  <si>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</si>
  <si>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</si>
  <si>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</si>
  <si>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</si>
  <si>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</si>
  <si>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</si>
  <si>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</si>
  <si>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</si>
  <si>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</si>
  <si>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</si>
  <si>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</si>
  <si>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</si>
  <si>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</si>
  <si>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</si>
  <si>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</si>
  <si>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</si>
  <si>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</si>
  <si>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</si>
  <si>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</si>
  <si>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</si>
  <si>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</si>
  <si>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</si>
  <si>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</si>
  <si>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</si>
  <si>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</si>
  <si>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</si>
  <si>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</si>
  <si>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</si>
  <si>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</si>
  <si>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</si>
  <si>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</si>
  <si>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</si>
  <si>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</si>
  <si>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</si>
  <si>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</si>
  <si>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</si>
  <si>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</si>
  <si>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</si>
  <si>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</si>
  <si>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</si>
  <si>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</si>
  <si>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</si>
  <si>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</si>
  <si>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</si>
  <si>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</si>
  <si>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</si>
  <si>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</si>
  <si>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</si>
  <si>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</si>
  <si>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</si>
  <si>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</si>
  <si>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</si>
  <si>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</si>
  <si>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</si>
  <si>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</si>
  <si>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</si>
  <si>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</si>
  <si>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</si>
  <si>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</si>
  <si>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</si>
  <si>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</si>
  <si>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</si>
  <si>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</si>
  <si>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</si>
  <si>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</si>
  <si>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</si>
  <si>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</si>
  <si>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</si>
  <si>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</si>
  <si>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</si>
  <si>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</si>
  <si>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</si>
  <si>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</si>
  <si>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</si>
  <si>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</si>
  <si>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</si>
  <si>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</si>
  <si>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</si>
  <si>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</si>
  <si>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</si>
  <si>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</si>
  <si>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</si>
  <si>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</si>
  <si>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</si>
  <si>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</si>
  <si>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</si>
  <si>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</si>
  <si>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</si>
  <si>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</si>
  <si>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</si>
  <si>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</si>
  <si>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</si>
  <si>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</si>
  <si>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</si>
  <si>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</si>
  <si>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</si>
  <si>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</si>
  <si>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</si>
  <si>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</si>
  <si>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</si>
  <si>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</si>
  <si>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</si>
  <si>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</si>
  <si>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</si>
  <si>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</si>
  <si>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</si>
  <si>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</si>
  <si>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</si>
  <si>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</si>
  <si>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</si>
  <si>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</si>
  <si>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</si>
  <si>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</si>
  <si>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</si>
  <si>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</si>
  <si>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</si>
  <si>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</si>
  <si>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</si>
  <si>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</si>
  <si>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</si>
  <si>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</si>
  <si>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</si>
  <si>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</si>
  <si>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</si>
  <si>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</si>
  <si>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</si>
  <si>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</si>
  <si>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</si>
  <si>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</si>
  <si>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</si>
  <si>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</si>
  <si>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</si>
  <si>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</si>
  <si>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</si>
  <si>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</si>
  <si>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</si>
  <si>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</si>
  <si>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</si>
  <si>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</si>
  <si>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</si>
  <si>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</si>
  <si>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</si>
  <si>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</si>
  <si>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</si>
  <si>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</si>
  <si>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</si>
  <si>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</si>
  <si>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</si>
  <si>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</si>
  <si>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</si>
  <si>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</si>
  <si>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</si>
  <si>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</si>
  <si>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</si>
  <si>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</si>
  <si>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</si>
  <si>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</si>
  <si>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</si>
  <si>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</si>
  <si>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</si>
  <si>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</si>
  <si>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</si>
  <si>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</si>
  <si>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</si>
  <si>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</si>
  <si>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</si>
  <si>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</si>
  <si>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</si>
  <si>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</si>
  <si>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</si>
  <si>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</si>
  <si>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</si>
  <si>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</si>
  <si>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</si>
  <si>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</si>
  <si>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</si>
  <si>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</si>
  <si>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</si>
  <si>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</si>
  <si>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</si>
  <si>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</si>
  <si>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</si>
  <si>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</si>
  <si>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</si>
  <si>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</si>
  <si>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</si>
  <si>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</si>
  <si>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</si>
  <si>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</si>
  <si>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</si>
  <si>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</si>
  <si>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</si>
  <si>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</si>
  <si>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</si>
  <si>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</si>
  <si>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</si>
  <si>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</si>
  <si>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</si>
  <si>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</si>
  <si>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</si>
  <si>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</si>
  <si>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</si>
  <si>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</si>
  <si>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</si>
  <si>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</si>
  <si>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</si>
  <si>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</si>
  <si>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</si>
  <si>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</si>
  <si>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</si>
  <si>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</si>
  <si>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</si>
  <si>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</si>
  <si>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</si>
  <si>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</si>
  <si>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</si>
  <si>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</si>
  <si>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</si>
  <si>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</si>
  <si>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</si>
  <si>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</si>
  <si>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</si>
  <si>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</si>
  <si>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</si>
  <si>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</si>
  <si>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</si>
  <si>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</si>
  <si>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</si>
  <si>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</si>
  <si>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</si>
  <si>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</si>
  <si>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</si>
  <si>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</si>
  <si>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</si>
  <si>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</si>
  <si>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</si>
  <si>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</si>
  <si>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</si>
  <si>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</si>
  <si>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</si>
  <si>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</si>
  <si>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</si>
  <si>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</si>
  <si>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</si>
  <si>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</si>
  <si>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</si>
  <si>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</si>
  <si>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</si>
  <si>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</si>
  <si>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</si>
  <si>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</si>
  <si>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</si>
  <si>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</si>
  <si>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</si>
  <si>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</si>
  <si>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</si>
  <si>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</si>
  <si>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</si>
  <si>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</si>
  <si>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</si>
  <si>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</si>
  <si>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</si>
  <si>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</si>
  <si>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</si>
  <si>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</si>
  <si>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</si>
  <si>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</si>
  <si>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</si>
  <si>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</si>
  <si>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</si>
  <si>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</si>
  <si>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</si>
  <si>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</si>
  <si>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</si>
  <si>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</si>
  <si>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</si>
  <si>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</si>
  <si>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</si>
  <si>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</si>
  <si>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</si>
  <si>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</si>
  <si>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</si>
  <si>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</si>
  <si>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</si>
  <si>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</si>
  <si>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</si>
  <si>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</si>
  <si>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</si>
  <si>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</si>
  <si>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</si>
  <si>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</si>
  <si>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</si>
  <si>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</si>
  <si>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</si>
  <si>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</si>
  <si>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</si>
  <si>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</si>
  <si>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</si>
  <si>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</si>
  <si>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</si>
  <si>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</si>
  <si>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</si>
  <si>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</si>
  <si>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</si>
  <si>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</si>
  <si>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</si>
  <si>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</si>
  <si>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</si>
  <si>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</si>
  <si>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</si>
  <si>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</si>
  <si>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</si>
  <si>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</si>
  <si>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</si>
  <si>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</si>
  <si>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</si>
  <si>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</si>
  <si>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</si>
  <si>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</si>
  <si>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</si>
  <si>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</si>
  <si>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</si>
  <si>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</si>
  <si>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</si>
  <si>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</si>
  <si>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</si>
  <si>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</si>
  <si>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</si>
  <si>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</si>
  <si>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</si>
  <si>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</si>
  <si>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</si>
  <si>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</si>
  <si>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</si>
  <si>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</si>
  <si>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</si>
  <si>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</si>
  <si>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</si>
  <si>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</si>
  <si>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</si>
  <si>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</si>
  <si>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</si>
  <si>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</si>
  <si>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</si>
  <si>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</si>
  <si>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</si>
  <si>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</si>
  <si>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</si>
  <si>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</si>
  <si>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</si>
  <si>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</si>
  <si>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</si>
  <si>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</si>
  <si>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</si>
  <si>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</si>
  <si>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</si>
  <si>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</si>
  <si>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</si>
  <si>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</si>
  <si>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</si>
  <si>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</si>
  <si>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</si>
  <si>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</si>
  <si>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</si>
  <si>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</si>
  <si>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</si>
  <si>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</si>
  <si>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</si>
  <si>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</si>
  <si>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</si>
  <si>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</si>
  <si>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</si>
  <si>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</si>
  <si>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</si>
  <si>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</si>
  <si>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</si>
  <si>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</si>
  <si>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</si>
  <si>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</si>
  <si>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</si>
  <si>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</si>
  <si>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</si>
  <si>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</si>
  <si>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</si>
  <si>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</si>
  <si>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</si>
  <si>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</si>
  <si>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</si>
  <si>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</si>
  <si>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</si>
  <si>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</si>
  <si>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</si>
  <si>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</si>
  <si>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</si>
  <si>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</si>
  <si>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</si>
  <si>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</si>
  <si>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</si>
  <si>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</si>
  <si>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</si>
  <si>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</si>
  <si>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</si>
  <si>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</si>
  <si>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</si>
  <si>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</si>
  <si>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</si>
  <si>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</si>
  <si>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</si>
  <si>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</si>
  <si>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</si>
  <si>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</si>
  <si>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</si>
  <si>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</si>
  <si>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</si>
  <si>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</si>
  <si>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</si>
  <si>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</si>
  <si>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</si>
  <si>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</si>
  <si>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</si>
  <si>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</si>
  <si>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</si>
  <si>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</si>
  <si>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</si>
  <si>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</si>
  <si>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</si>
  <si>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</si>
  <si>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</si>
  <si>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</si>
  <si>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</si>
  <si>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</si>
  <si>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</si>
  <si>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</si>
  <si>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</si>
  <si>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</si>
  <si>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</si>
  <si>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</si>
  <si>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</si>
  <si>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</si>
  <si>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</si>
  <si>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</si>
  <si>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</si>
  <si>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</si>
  <si>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</si>
  <si>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</si>
  <si>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</si>
  <si>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</si>
  <si>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</si>
  <si>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</si>
  <si>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</si>
  <si>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</si>
  <si>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</si>
  <si>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</si>
  <si>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</si>
  <si>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</si>
  <si>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</si>
  <si>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</si>
  <si>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</si>
  <si>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</si>
  <si>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</si>
  <si>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</si>
  <si>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</si>
  <si>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</si>
  <si>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</si>
  <si>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</si>
  <si>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</si>
  <si>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</si>
  <si>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</si>
  <si>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</si>
  <si>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</si>
  <si>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</si>
  <si>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</si>
  <si>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</si>
  <si>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</si>
  <si>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</si>
  <si>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</si>
  <si>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</si>
  <si>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</si>
  <si>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</si>
  <si>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</si>
  <si>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</si>
  <si>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</si>
  <si>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</si>
  <si>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</si>
  <si>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</si>
  <si>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</si>
  <si>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</si>
  <si>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</si>
  <si>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</si>
  <si>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</si>
  <si>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</si>
  <si>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</si>
  <si>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</si>
  <si>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</si>
  <si>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</si>
  <si>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</si>
  <si>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</si>
  <si>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</si>
  <si>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</si>
  <si>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</si>
  <si>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</si>
  <si>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</si>
  <si>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</si>
  <si>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</si>
  <si>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</si>
  <si>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</si>
  <si>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</si>
  <si>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</si>
  <si>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</si>
  <si>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</si>
  <si>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</si>
  <si>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</si>
  <si>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</si>
  <si>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</si>
  <si>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</si>
  <si>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</si>
  <si>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</si>
  <si>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</si>
  <si>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</si>
  <si>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</si>
  <si>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</si>
  <si>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</si>
  <si>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</si>
  <si>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</si>
  <si>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</si>
  <si>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</si>
  <si>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</si>
  <si>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</si>
  <si>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</si>
  <si>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</si>
  <si>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</si>
  <si>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</si>
  <si>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</si>
  <si>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</si>
  <si>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</si>
  <si>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</si>
  <si>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</si>
  <si>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</si>
  <si>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</si>
  <si>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</si>
  <si>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</si>
  <si>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</si>
  <si>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</si>
  <si>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</si>
  <si>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</si>
  <si>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</si>
  <si>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</si>
  <si>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</si>
  <si>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</si>
  <si>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</si>
  <si>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</si>
  <si>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</si>
  <si>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</si>
  <si>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</si>
  <si>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</si>
  <si>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</si>
  <si>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</si>
  <si>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</si>
  <si>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</si>
  <si>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</si>
  <si>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</si>
  <si>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</si>
  <si>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</si>
  <si>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</si>
  <si>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</si>
  <si>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</si>
  <si>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</si>
  <si>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</si>
  <si>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</si>
  <si>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</si>
  <si>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</si>
  <si>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</si>
  <si>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</si>
  <si>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</si>
  <si>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</si>
  <si>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</si>
  <si>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</si>
  <si>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</si>
  <si>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</si>
  <si>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</si>
  <si>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</si>
  <si>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</si>
  <si>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</si>
  <si>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</si>
  <si>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</si>
  <si>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</si>
  <si>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</si>
  <si>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</si>
  <si>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</si>
  <si>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</si>
  <si>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</si>
  <si>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</si>
  <si>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</si>
  <si>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</si>
  <si>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</si>
  <si>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</si>
  <si>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</si>
  <si>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</si>
  <si>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</si>
  <si>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</si>
  <si>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</si>
  <si>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</si>
  <si>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</si>
  <si>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</si>
  <si>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</si>
  <si>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</si>
  <si>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</si>
  <si>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</si>
  <si>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</si>
  <si>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</si>
  <si>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</si>
  <si>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</si>
  <si>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</si>
  <si>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</si>
  <si>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</si>
  <si>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</si>
  <si>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</si>
  <si>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</si>
  <si>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</si>
  <si>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</si>
  <si>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</si>
  <si>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</si>
  <si>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</si>
  <si>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</si>
  <si>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</si>
  <si>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</si>
  <si>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</si>
  <si>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</si>
  <si>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</si>
  <si>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</si>
  <si>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</si>
  <si>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</si>
  <si>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</si>
  <si>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</si>
  <si>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</si>
  <si>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</si>
  <si>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</si>
  <si>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</si>
  <si>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</si>
  <si>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</si>
  <si>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</si>
  <si>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</si>
  <si>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</si>
  <si>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</si>
  <si>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</si>
  <si>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</si>
  <si>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</si>
  <si>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</si>
  <si>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</si>
  <si>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</si>
  <si>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</si>
  <si>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</si>
  <si>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</si>
  <si>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</si>
  <si>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</si>
  <si>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</si>
  <si>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</si>
  <si>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</si>
  <si>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</si>
  <si>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</si>
  <si>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</si>
  <si>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</si>
  <si>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</si>
  <si>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</si>
  <si>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</si>
  <si>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</si>
  <si>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</si>
  <si>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</si>
  <si>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</si>
  <si>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</si>
  <si>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</si>
  <si>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</si>
  <si>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</si>
  <si>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</si>
  <si>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</si>
  <si>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</si>
  <si>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</si>
  <si>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</si>
  <si>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</si>
  <si>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</si>
  <si>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</si>
  <si>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</si>
  <si>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</si>
  <si>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</si>
  <si>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</si>
  <si>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</si>
  <si>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</si>
  <si>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</si>
  <si>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</si>
  <si>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</si>
  <si>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</si>
  <si>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</si>
  <si>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</si>
  <si>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</si>
  <si>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</si>
  <si>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</si>
  <si>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</si>
  <si>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</si>
  <si>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</si>
  <si>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</si>
  <si>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</si>
  <si>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</si>
  <si>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</si>
  <si>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</si>
  <si>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</si>
  <si>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</si>
  <si>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</si>
  <si>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</si>
  <si>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</si>
  <si>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</si>
  <si>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</si>
  <si>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</si>
  <si>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</si>
  <si>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</si>
  <si>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</si>
  <si>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</si>
  <si>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</si>
  <si>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</si>
  <si>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</si>
  <si>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</si>
  <si>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</si>
  <si>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</si>
  <si>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</si>
  <si>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</si>
  <si>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</si>
  <si>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</si>
  <si>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</si>
  <si>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</si>
  <si>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</si>
  <si>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</si>
  <si>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</si>
  <si>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</si>
  <si>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</si>
  <si>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</si>
  <si>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</si>
  <si>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</si>
  <si>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</si>
  <si>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</si>
  <si>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</si>
  <si>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</si>
  <si>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</si>
  <si>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</si>
  <si>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</si>
  <si>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</si>
  <si>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</si>
  <si>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</si>
  <si>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</si>
  <si>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</si>
  <si>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</si>
  <si>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</si>
  <si>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</si>
  <si>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</si>
  <si>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</si>
  <si>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</si>
  <si>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</si>
  <si>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</si>
  <si>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</si>
  <si>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</si>
  <si>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</si>
  <si>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</si>
  <si>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</si>
  <si>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</si>
  <si>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</si>
  <si>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</si>
  <si>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</si>
  <si>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</si>
  <si>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</si>
  <si>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</si>
  <si>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</si>
  <si>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</si>
  <si>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</si>
  <si>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</si>
  <si>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</si>
  <si>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</si>
  <si>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</si>
  <si>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</si>
  <si>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</si>
  <si>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</si>
  <si>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</si>
  <si>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</si>
  <si>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</si>
  <si>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</si>
  <si>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</si>
  <si>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</si>
  <si>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</si>
  <si>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</si>
  <si>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</si>
  <si>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</si>
  <si>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</si>
  <si>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</si>
  <si>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</si>
  <si>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</si>
  <si>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</si>
  <si>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</si>
  <si>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</si>
  <si>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</si>
  <si>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</si>
  <si>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</si>
  <si>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</si>
  <si>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</si>
  <si>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</si>
  <si>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</si>
  <si>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</si>
  <si>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</si>
  <si>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</si>
  <si>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</si>
  <si>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</si>
  <si>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</si>
  <si>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</si>
  <si>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</si>
  <si>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</si>
  <si>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</si>
  <si>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</si>
  <si>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</si>
  <si>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</si>
  <si>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</si>
  <si>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</si>
  <si>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</si>
  <si>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</si>
  <si>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</si>
  <si>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</si>
  <si>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</si>
  <si>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</si>
  <si>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</si>
  <si>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</si>
  <si>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</si>
  <si>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</si>
  <si>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</si>
  <si>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</si>
  <si>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</si>
  <si>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</si>
  <si>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</si>
  <si>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</si>
  <si>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</si>
  <si>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</si>
  <si>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</si>
  <si>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</si>
  <si>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</si>
  <si>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</si>
  <si>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</si>
  <si>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</si>
  <si>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</si>
  <si>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</si>
  <si>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</si>
  <si>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</si>
  <si>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</si>
  <si>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</si>
  <si>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</si>
  <si>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</si>
  <si>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</si>
  <si>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</si>
  <si>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</si>
  <si>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</si>
  <si>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</si>
  <si>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</si>
  <si>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</si>
  <si>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</si>
  <si>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</si>
  <si>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</si>
  <si>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</si>
  <si>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</si>
  <si>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</si>
  <si>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</si>
  <si>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</si>
  <si>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</si>
  <si>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</si>
  <si>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</si>
  <si>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</si>
  <si>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</si>
  <si>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</si>
  <si>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</si>
  <si>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</si>
  <si>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</si>
  <si>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</si>
  <si>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</si>
  <si>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</si>
  <si>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</si>
  <si>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</si>
  <si>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</si>
  <si>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</si>
  <si>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</si>
  <si>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</si>
  <si>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</si>
  <si>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</si>
  <si>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</si>
  <si>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</si>
  <si>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</si>
  <si>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</si>
  <si>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</si>
  <si>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</si>
  <si>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</si>
  <si>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</si>
  <si>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</si>
  <si>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</si>
  <si>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</si>
  <si>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</si>
  <si>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</si>
  <si>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</si>
  <si>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</si>
  <si>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</si>
  <si>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</si>
  <si>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</si>
  <si>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</si>
  <si>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</si>
  <si>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</si>
  <si>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</si>
  <si>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</si>
  <si>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</si>
  <si>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</si>
  <si>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</si>
  <si>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</si>
  <si>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</si>
  <si>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</si>
  <si>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</si>
  <si>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</si>
  <si>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</si>
  <si>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</si>
  <si>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</si>
  <si>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</si>
  <si>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</si>
  <si>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</si>
  <si>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</si>
  <si>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</si>
  <si>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</si>
  <si>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</si>
  <si>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</si>
  <si>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</si>
  <si>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</si>
  <si>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</si>
  <si>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</si>
  <si>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</si>
  <si>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</si>
  <si>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</si>
  <si>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</si>
  <si>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</si>
  <si>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</si>
  <si>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</si>
  <si>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</si>
  <si>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</si>
  <si>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</si>
  <si>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</si>
  <si>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</si>
  <si>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</si>
  <si>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</si>
  <si>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</si>
  <si>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</si>
  <si>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</si>
  <si>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</si>
  <si>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</si>
  <si>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</si>
  <si>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</si>
  <si>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</si>
  <si>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</si>
  <si>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</si>
  <si>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</si>
  <si>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</si>
  <si>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</si>
  <si>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</si>
  <si>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</si>
  <si>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</si>
  <si>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</si>
  <si>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</si>
  <si>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</si>
  <si>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</si>
  <si>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</si>
  <si>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</si>
  <si>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</si>
  <si>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</si>
  <si>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</si>
  <si>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</si>
  <si>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</si>
  <si>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</si>
  <si>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</si>
  <si>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</si>
  <si>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</si>
  <si>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</si>
  <si>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</si>
  <si>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</si>
  <si>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</si>
  <si>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</si>
  <si>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</si>
  <si>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</si>
  <si>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</si>
  <si>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</si>
  <si>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</si>
  <si>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</si>
  <si>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</si>
  <si>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</si>
  <si>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</si>
  <si>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</si>
  <si>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</si>
  <si>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</si>
  <si>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</si>
  <si>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</si>
  <si>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</si>
  <si>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</si>
  <si>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</si>
  <si>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</si>
  <si>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</si>
  <si>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</si>
  <si>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</si>
  <si>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</si>
  <si>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</si>
  <si>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</si>
  <si>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</si>
  <si>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</si>
  <si>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</si>
  <si>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</si>
  <si>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</si>
  <si>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</si>
  <si>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</si>
  <si>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</si>
  <si>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</si>
  <si>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</si>
  <si>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</si>
  <si>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</si>
  <si>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</si>
  <si>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</si>
  <si>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</si>
  <si>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</si>
  <si>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</si>
  <si>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</si>
  <si>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</si>
  <si>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</si>
  <si>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</si>
  <si>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</si>
  <si>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</si>
  <si>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</si>
  <si>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</si>
  <si>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</si>
  <si>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</si>
  <si>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</si>
  <si>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</si>
  <si>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</si>
  <si>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</si>
  <si>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</si>
  <si>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</si>
  <si>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</si>
  <si>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</si>
  <si>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</si>
  <si>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</si>
  <si>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</si>
  <si>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</si>
  <si>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</si>
  <si>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</si>
  <si>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</si>
  <si>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</si>
  <si>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</si>
  <si>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</si>
  <si>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</si>
  <si>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</si>
  <si>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</si>
  <si>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</si>
  <si>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</si>
  <si>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</si>
  <si>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</si>
  <si>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</si>
  <si>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</si>
  <si>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</si>
  <si>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</si>
  <si>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</si>
  <si>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</si>
  <si>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</si>
  <si>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</si>
  <si>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</si>
  <si>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</si>
  <si>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</si>
  <si>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</si>
  <si>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</si>
  <si>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</si>
  <si>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</si>
  <si>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</si>
  <si>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</si>
  <si>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</si>
  <si>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</si>
  <si>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</si>
  <si>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</si>
  <si>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</si>
  <si>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</si>
  <si>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</si>
  <si>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</si>
  <si>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</si>
  <si>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</si>
  <si>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</si>
  <si>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</si>
  <si>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</si>
  <si>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</si>
  <si>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</si>
  <si>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</si>
  <si>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</si>
  <si>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</si>
  <si>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</si>
  <si>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</si>
  <si>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</si>
  <si>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</si>
  <si>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</si>
  <si>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</si>
  <si>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</si>
  <si>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</si>
  <si>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</si>
  <si>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</si>
  <si>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</si>
  <si>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</si>
  <si>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</si>
  <si>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</si>
  <si>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</si>
  <si>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</si>
  <si>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</si>
  <si>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</si>
  <si>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</si>
  <si>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</si>
  <si>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</si>
  <si>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</si>
  <si>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</si>
  <si>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</si>
  <si>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</si>
  <si>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</si>
  <si>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</si>
  <si>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</si>
  <si>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</si>
  <si>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</si>
  <si>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</si>
  <si>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</si>
  <si>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</si>
  <si>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</si>
  <si>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</si>
  <si>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</si>
  <si>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</si>
  <si>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</si>
  <si>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</si>
  <si>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</si>
  <si>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</si>
  <si>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</si>
  <si>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</si>
  <si>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</si>
  <si>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</si>
  <si>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</si>
  <si>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</si>
  <si>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</si>
  <si>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</si>
  <si>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</si>
  <si>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</si>
  <si>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</si>
  <si>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</si>
  <si>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</si>
  <si>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</si>
  <si>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</si>
  <si>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</si>
  <si>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</si>
  <si>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</si>
  <si>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</si>
  <si>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</si>
  <si>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</si>
  <si>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</si>
  <si>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</si>
  <si>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</si>
  <si>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</si>
  <si>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</si>
  <si>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</si>
  <si>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</si>
  <si>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</si>
  <si>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</si>
  <si>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</si>
  <si>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</si>
  <si>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</si>
  <si>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</si>
  <si>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</si>
  <si>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</si>
  <si>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</si>
  <si>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</si>
  <si>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</si>
  <si>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</si>
  <si>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</si>
  <si>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</si>
  <si>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</si>
  <si>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</si>
  <si>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</si>
  <si>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</si>
  <si>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</si>
  <si>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</si>
  <si>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</si>
  <si>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</si>
  <si>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</si>
  <si>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</si>
  <si>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</si>
  <si>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</si>
  <si>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</si>
  <si>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</si>
  <si>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</si>
  <si>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</si>
  <si>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</si>
  <si>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</si>
  <si>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</si>
  <si>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</si>
  <si>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</si>
  <si>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</si>
  <si>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</si>
  <si>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</si>
  <si>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</si>
  <si>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</si>
  <si>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</si>
  <si>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</si>
  <si>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</si>
  <si>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</si>
  <si>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</si>
  <si>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</si>
  <si>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</si>
  <si>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</si>
  <si>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</si>
  <si>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</si>
  <si>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</si>
  <si>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</si>
  <si>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</si>
  <si>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</si>
  <si>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</si>
  <si>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</si>
  <si>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</si>
  <si>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</si>
  <si>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</si>
  <si>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</si>
  <si>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</si>
  <si>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</si>
  <si>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</si>
  <si>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</si>
  <si>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</si>
  <si>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</si>
  <si>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</si>
  <si>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</si>
  <si>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</si>
  <si>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</si>
  <si>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</si>
  <si>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</si>
  <si>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</si>
  <si>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</si>
  <si>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</si>
  <si>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</si>
  <si>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</si>
  <si>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</si>
  <si>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</si>
  <si>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</si>
  <si>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</si>
  <si>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</si>
  <si>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</si>
  <si>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</si>
  <si>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</si>
  <si>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</si>
  <si>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</si>
  <si>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</si>
  <si>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</si>
  <si>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</si>
  <si>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</si>
  <si>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</si>
  <si>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</si>
  <si>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</si>
  <si>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</si>
  <si>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</si>
  <si>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</si>
  <si>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</si>
  <si>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</si>
  <si>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</si>
  <si>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</si>
  <si>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</si>
  <si>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</si>
  <si>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</si>
  <si>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</si>
  <si>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</si>
  <si>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</si>
  <si>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</si>
  <si>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</si>
  <si>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</si>
  <si>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</si>
  <si>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</si>
  <si>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</si>
  <si>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</si>
  <si>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</si>
  <si>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</si>
  <si>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</si>
  <si>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</si>
  <si>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</si>
  <si>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</si>
  <si>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</si>
  <si>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</si>
  <si>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</si>
  <si>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</si>
  <si>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</si>
  <si>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</si>
  <si>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</si>
  <si>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</si>
  <si>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</si>
  <si>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</si>
  <si>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</si>
  <si>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</si>
  <si>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</si>
  <si>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</si>
  <si>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</si>
  <si>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</si>
  <si>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</si>
  <si>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</si>
  <si>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</si>
  <si>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</si>
  <si>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</si>
  <si>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</si>
  <si>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</si>
  <si>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</si>
  <si>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</si>
  <si>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</si>
  <si>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</si>
  <si>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</si>
  <si>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</si>
  <si>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</si>
  <si>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</si>
  <si>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</si>
  <si>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</si>
  <si>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</si>
  <si>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</si>
  <si>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</si>
  <si>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</si>
  <si>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</si>
  <si>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</si>
  <si>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</si>
  <si>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</si>
  <si>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</si>
  <si>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</si>
  <si>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</si>
  <si>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</si>
  <si>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</si>
  <si>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</si>
  <si>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</si>
  <si>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</si>
  <si>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</si>
  <si>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</si>
  <si>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</si>
  <si>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</si>
  <si>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</si>
  <si>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</si>
  <si>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</si>
  <si>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</si>
  <si>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</si>
  <si>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</si>
  <si>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</si>
  <si>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</si>
  <si>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</si>
  <si>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</si>
  <si>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</si>
  <si>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</si>
  <si>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</si>
  <si>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</si>
  <si>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</si>
  <si>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</si>
  <si>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</si>
  <si>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</si>
  <si>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</si>
  <si>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</si>
  <si>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</si>
  <si>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</si>
  <si>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</si>
  <si>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</si>
  <si>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</si>
  <si>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</si>
  <si>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</si>
  <si>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</si>
  <si>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</si>
  <si>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</si>
  <si>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</si>
  <si>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</si>
  <si>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</si>
  <si>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</si>
  <si>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</si>
  <si>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</si>
  <si>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</si>
  <si>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</si>
  <si>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</si>
  <si>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</si>
  <si>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</si>
  <si>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</si>
  <si>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</si>
  <si>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</si>
  <si>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</si>
  <si>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</si>
  <si>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</si>
  <si>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</si>
  <si>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</si>
  <si>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</si>
  <si>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</si>
  <si>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</si>
  <si>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</si>
  <si>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</si>
  <si>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</si>
  <si>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</si>
  <si>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</si>
  <si>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</si>
  <si>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</si>
  <si>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</si>
  <si>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</si>
  <si>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</si>
  <si>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</si>
  <si>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</si>
  <si>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</si>
  <si>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</si>
  <si>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</si>
  <si>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</si>
  <si>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</si>
  <si>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</si>
  <si>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</si>
  <si>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</si>
  <si>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</si>
  <si>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</si>
  <si>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</si>
  <si>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</si>
  <si>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</si>
  <si>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</si>
  <si>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</si>
  <si>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</si>
  <si>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</si>
  <si>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</si>
  <si>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</si>
  <si>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</si>
  <si>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</si>
  <si>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</si>
  <si>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</si>
  <si>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</si>
  <si>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</si>
  <si>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</si>
  <si>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</si>
  <si>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</si>
  <si>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</si>
  <si>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</si>
  <si>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</si>
  <si>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</si>
  <si>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</si>
  <si>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</si>
  <si>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</si>
  <si>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</si>
  <si>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</si>
  <si>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</si>
  <si>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</si>
  <si>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</si>
  <si>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</si>
  <si>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</si>
  <si>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</si>
  <si>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</si>
  <si>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</si>
  <si>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</si>
  <si>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</si>
  <si>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</si>
  <si>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</si>
  <si>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</si>
  <si>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</si>
  <si>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</si>
  <si>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</si>
  <si>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</si>
  <si>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</si>
  <si>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</si>
  <si>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</si>
  <si>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</si>
  <si>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</si>
  <si>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</si>
  <si>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</si>
  <si>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</si>
  <si>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</si>
  <si>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</si>
  <si>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</si>
  <si>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</si>
  <si>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</si>
  <si>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</si>
  <si>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</si>
  <si>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</si>
  <si>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</si>
  <si>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</si>
  <si>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</si>
  <si>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</si>
  <si>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</si>
  <si>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</si>
  <si>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</si>
  <si>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</si>
  <si>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</si>
  <si>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</si>
  <si>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</si>
  <si>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</si>
  <si>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</si>
  <si>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</si>
  <si>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</si>
  <si>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</si>
  <si>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</si>
  <si>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</si>
  <si>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</si>
  <si>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</si>
  <si>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</si>
  <si>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</si>
  <si>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</si>
  <si>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</si>
  <si>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</si>
  <si>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</si>
  <si>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</si>
  <si>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</si>
  <si>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</si>
  <si>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</si>
  <si>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</si>
  <si>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</si>
  <si>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</si>
  <si>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</si>
  <si>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</si>
  <si>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</si>
  <si>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</si>
  <si>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</si>
  <si>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</si>
  <si>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</si>
  <si>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</si>
  <si>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</si>
  <si>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</si>
  <si>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</si>
  <si>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</si>
  <si>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</si>
  <si>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</si>
  <si>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</si>
  <si>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</si>
  <si>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</si>
  <si>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</si>
  <si>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</si>
  <si>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</si>
  <si>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</si>
  <si>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</si>
  <si>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</si>
  <si>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</si>
  <si>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</si>
  <si>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</si>
  <si>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</si>
  <si>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</si>
  <si>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</si>
  <si>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</si>
  <si>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</si>
  <si>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</si>
  <si>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</si>
  <si>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</si>
  <si>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</si>
  <si>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</si>
  <si>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</si>
  <si>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</si>
  <si>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</si>
  <si>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</si>
  <si>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</si>
  <si>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</si>
  <si>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</si>
  <si>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</si>
  <si>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</si>
  <si>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</si>
  <si>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</si>
  <si>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</si>
  <si>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</si>
  <si>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</si>
  <si>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</si>
  <si>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</si>
  <si>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</si>
  <si>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</si>
  <si>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</si>
  <si>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</si>
  <si>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</si>
  <si>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</si>
  <si>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</si>
  <si>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</si>
  <si>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</si>
  <si>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</si>
  <si>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</si>
  <si>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</si>
  <si>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</si>
  <si>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</si>
  <si>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</si>
  <si>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</si>
  <si>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</si>
  <si>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</si>
  <si>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</si>
  <si>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</si>
  <si>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</si>
  <si>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</si>
  <si>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</si>
  <si>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</si>
  <si>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</si>
  <si>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</si>
  <si>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</si>
  <si>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</si>
  <si>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</si>
  <si>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</si>
  <si>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</si>
  <si>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</si>
  <si>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</si>
  <si>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</si>
  <si>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</si>
  <si>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</si>
  <si>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</si>
  <si>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</si>
  <si>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</si>
  <si>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</si>
  <si>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</si>
  <si>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</si>
  <si>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</si>
  <si>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</si>
  <si>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</si>
  <si>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</si>
  <si>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</si>
  <si>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</si>
  <si>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</si>
  <si>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</si>
  <si>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</si>
  <si>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</si>
  <si>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</si>
  <si>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</si>
  <si>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</si>
  <si>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</si>
  <si>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</si>
  <si>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</si>
  <si>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</si>
  <si>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</si>
  <si>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</si>
  <si>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</si>
  <si>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</si>
  <si>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</si>
  <si>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</si>
  <si>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</si>
  <si>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</si>
  <si>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</si>
  <si>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</si>
  <si>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</si>
  <si>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</si>
  <si>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</si>
  <si>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</si>
  <si>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</si>
  <si>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</si>
  <si>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</si>
  <si>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</si>
  <si>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</si>
  <si>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</si>
  <si>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</si>
  <si>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</si>
  <si>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</si>
  <si>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</si>
  <si>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</si>
  <si>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</si>
  <si>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</si>
  <si>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</si>
  <si>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</si>
  <si>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</si>
  <si>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</si>
  <si>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</si>
  <si>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</si>
  <si>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</si>
  <si>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</si>
  <si>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</si>
  <si>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</si>
  <si>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</si>
  <si>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</si>
  <si>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</si>
  <si>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</si>
  <si>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</si>
  <si>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</si>
  <si>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</si>
  <si>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</si>
  <si>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</si>
  <si>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</si>
  <si>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</si>
  <si>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</si>
  <si>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</si>
  <si>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</si>
  <si>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</si>
  <si>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</si>
  <si>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</si>
  <si>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</si>
  <si>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</si>
  <si>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</si>
  <si>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</si>
  <si>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</si>
  <si>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</si>
  <si>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</si>
  <si>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</si>
  <si>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</si>
  <si>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</si>
  <si>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</si>
  <si>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</si>
  <si>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</si>
  <si>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</si>
  <si>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</si>
  <si>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</si>
  <si>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</si>
  <si>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</si>
  <si>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</si>
  <si>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</si>
  <si>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</si>
  <si>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</si>
  <si>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</si>
  <si>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</si>
  <si>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</si>
  <si>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</si>
  <si>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</si>
  <si>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</si>
  <si>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</si>
  <si>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</si>
  <si>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</si>
  <si>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</si>
  <si>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</si>
  <si>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</si>
  <si>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</si>
  <si>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</si>
  <si>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</si>
  <si>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</si>
  <si>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</si>
  <si>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</si>
  <si>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</si>
  <si>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</si>
  <si>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</si>
  <si>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</si>
  <si>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</si>
  <si>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</si>
  <si>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</si>
  <si>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</si>
  <si>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</si>
  <si>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</si>
  <si>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</si>
  <si>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</si>
  <si>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</si>
  <si>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</si>
  <si>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</si>
  <si>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</si>
  <si>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</si>
  <si>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</si>
  <si>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</si>
  <si>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</si>
  <si>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</si>
  <si>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</si>
  <si>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</si>
  <si>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</si>
  <si>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</si>
  <si>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</si>
  <si>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</si>
  <si>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</si>
  <si>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</si>
  <si>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</si>
  <si>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</si>
  <si>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</si>
  <si>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</si>
  <si>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</si>
  <si>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</si>
  <si>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</si>
  <si>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</si>
  <si>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</si>
  <si>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</si>
  <si>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</si>
  <si>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</si>
  <si>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</si>
  <si>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</si>
  <si>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</si>
  <si>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</si>
  <si>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</si>
  <si>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</si>
  <si>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</si>
  <si>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</si>
  <si>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</si>
  <si>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</si>
  <si>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</si>
  <si>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</si>
  <si>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</si>
  <si>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</si>
  <si>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</si>
  <si>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</si>
  <si>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</si>
  <si>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</si>
  <si>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</si>
  <si>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</si>
  <si>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</si>
  <si>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</si>
  <si>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</si>
  <si>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</si>
  <si>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</si>
  <si>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</si>
  <si>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</si>
  <si>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</si>
  <si>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</si>
  <si>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</si>
  <si>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</si>
  <si>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</si>
  <si>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</si>
  <si>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</si>
  <si>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</si>
  <si>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</si>
  <si>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</si>
  <si>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</si>
  <si>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</si>
  <si>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</si>
  <si>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</si>
  <si>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</si>
  <si>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</si>
  <si>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</si>
  <si>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</si>
  <si>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</si>
  <si>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</si>
  <si>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</si>
  <si>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</si>
  <si>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</si>
  <si>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</si>
  <si>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</si>
  <si>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</si>
  <si>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</si>
  <si>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</si>
  <si>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</si>
  <si>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</si>
  <si>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</si>
  <si>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</si>
  <si>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</si>
  <si>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</si>
  <si>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</si>
  <si>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</si>
  <si>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</si>
  <si>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</si>
  <si>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</si>
  <si>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</si>
  <si>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</si>
  <si>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</si>
  <si>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</si>
  <si>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</si>
  <si>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</si>
  <si>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</si>
  <si>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</si>
  <si>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</si>
  <si>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</si>
  <si>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</si>
  <si>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</si>
  <si>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</si>
  <si>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</si>
  <si>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</si>
  <si>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</si>
  <si>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</si>
  <si>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</si>
  <si>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</si>
  <si>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</si>
  <si>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</si>
  <si>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</si>
  <si>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</si>
  <si>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</si>
  <si>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</si>
  <si>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</si>
  <si>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</si>
  <si>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</si>
  <si>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</si>
  <si>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</si>
  <si>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</si>
  <si>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</si>
  <si>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</si>
  <si>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</si>
  <si>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</si>
  <si>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</si>
  <si>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</si>
  <si>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</si>
  <si>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</si>
  <si>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</si>
  <si>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</si>
  <si>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</si>
  <si>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</si>
  <si>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</si>
  <si>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</si>
  <si>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</si>
  <si>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</si>
  <si>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</si>
  <si>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</si>
  <si>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</si>
  <si>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</si>
  <si>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</si>
  <si>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</si>
  <si>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</si>
  <si>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</si>
  <si>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</si>
  <si>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</si>
  <si>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</si>
  <si>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</si>
  <si>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</si>
  <si>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</si>
  <si>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</si>
  <si>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</si>
  <si>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</si>
  <si>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</si>
  <si>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</si>
  <si>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</si>
  <si>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</si>
  <si>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</si>
  <si>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</si>
  <si>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</si>
  <si>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</si>
  <si>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</si>
  <si>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</si>
  <si>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</si>
  <si>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</si>
  <si>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</si>
  <si>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</si>
  <si>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</si>
  <si>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</si>
  <si>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</si>
  <si>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</si>
  <si>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</si>
  <si>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</si>
  <si>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</si>
  <si>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</si>
  <si>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</si>
  <si>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</si>
  <si>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</si>
  <si>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</si>
  <si>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</si>
  <si>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</si>
  <si>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</si>
  <si>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</si>
  <si>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</si>
  <si>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</si>
  <si>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</si>
  <si>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</si>
  <si>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</si>
  <si>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</si>
  <si>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</si>
  <si>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</si>
  <si>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</si>
  <si>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</si>
  <si>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</si>
  <si>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</si>
  <si>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</si>
  <si>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</si>
  <si>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</si>
  <si>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</si>
  <si>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</si>
  <si>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</si>
  <si>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</si>
  <si>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</si>
  <si>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</si>
  <si>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</si>
  <si>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</si>
  <si>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</si>
  <si>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</si>
  <si>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</si>
  <si>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</si>
  <si>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</si>
  <si>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</si>
  <si>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</si>
  <si>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</si>
  <si>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</si>
  <si>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</si>
  <si>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</si>
  <si>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</si>
  <si>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</si>
  <si>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</si>
  <si>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</si>
  <si>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</si>
  <si>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</si>
  <si>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</si>
  <si>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</si>
  <si>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</si>
  <si>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</si>
  <si>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</si>
  <si>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</si>
  <si>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</si>
  <si>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</si>
  <si>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</si>
  <si>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</si>
  <si>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</si>
  <si>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</si>
  <si>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</si>
  <si>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</si>
  <si>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</si>
  <si>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</si>
  <si>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</si>
  <si>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</si>
  <si>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</si>
  <si>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</si>
  <si>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</si>
  <si>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</si>
  <si>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</si>
  <si>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</si>
  <si>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</si>
  <si>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</si>
  <si>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</si>
  <si>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</si>
  <si>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</si>
  <si>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</si>
  <si>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</si>
  <si>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</si>
  <si>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</si>
  <si>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</si>
  <si>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</si>
  <si>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</si>
  <si>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</si>
  <si>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</si>
  <si>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</si>
  <si>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</si>
  <si>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</si>
  <si>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</si>
  <si>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</si>
  <si>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</si>
  <si>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</si>
  <si>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</si>
  <si>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</si>
  <si>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</si>
  <si>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</si>
  <si>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</si>
  <si>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</si>
  <si>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</si>
  <si>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</si>
  <si>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</si>
  <si>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</si>
  <si>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</si>
  <si>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</si>
  <si>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</si>
  <si>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</si>
  <si>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</si>
  <si>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</si>
  <si>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</si>
  <si>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</si>
  <si>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</si>
  <si>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</si>
  <si>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</si>
  <si>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</si>
  <si>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</si>
  <si>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</si>
  <si>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</si>
  <si>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</si>
  <si>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</si>
  <si>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</si>
  <si>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</si>
  <si>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</si>
  <si>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</si>
  <si>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</si>
  <si>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</si>
  <si>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</si>
  <si>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</si>
  <si>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</si>
  <si>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</si>
  <si>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</si>
  <si>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</si>
  <si>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</si>
  <si>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</si>
  <si>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</si>
  <si>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</si>
  <si>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</si>
  <si>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</si>
  <si>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</si>
  <si>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</si>
  <si>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</si>
  <si>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</si>
  <si>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</si>
  <si>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</si>
  <si>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</si>
  <si>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</si>
  <si>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</si>
  <si>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</si>
  <si>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</si>
  <si>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</si>
  <si>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</si>
  <si>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</si>
  <si>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</si>
  <si>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</si>
  <si>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</si>
  <si>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</si>
  <si>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</si>
  <si>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</si>
  <si>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</si>
  <si>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</si>
  <si>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</si>
  <si>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</si>
  <si>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</si>
  <si>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</si>
  <si>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</si>
  <si>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</si>
  <si>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</si>
  <si>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</si>
  <si>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</si>
  <si>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</si>
  <si>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</si>
  <si>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</si>
  <si>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</si>
  <si>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</si>
  <si>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</si>
  <si>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</si>
  <si>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</si>
  <si>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</si>
  <si>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</si>
  <si>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</si>
  <si>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</si>
  <si>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</si>
  <si>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</si>
  <si>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</si>
  <si>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</si>
  <si>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</si>
  <si>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</si>
  <si>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</si>
  <si>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</si>
  <si>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</si>
  <si>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</si>
  <si>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</si>
  <si>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</si>
  <si>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</si>
  <si>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</si>
  <si>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</si>
  <si>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</si>
  <si>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</si>
  <si>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</si>
  <si>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</si>
  <si>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</si>
  <si>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</si>
  <si>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</si>
  <si>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</si>
  <si>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</si>
  <si>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</si>
  <si>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</si>
  <si>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</si>
  <si>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</si>
  <si>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</si>
  <si>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</si>
  <si>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</si>
  <si>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</si>
  <si>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</si>
  <si>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</si>
  <si>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</si>
  <si>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</si>
  <si>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</si>
  <si>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</si>
  <si>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</si>
  <si>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</si>
  <si>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</si>
  <si>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</si>
  <si>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</si>
  <si>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</si>
  <si>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</si>
  <si>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</si>
  <si>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</si>
  <si>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</si>
  <si>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</si>
  <si>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</si>
  <si>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</si>
  <si>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</si>
  <si>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</si>
  <si>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</si>
  <si>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</si>
  <si>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</si>
  <si>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</si>
  <si>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</si>
  <si>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</si>
  <si>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</si>
  <si>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</si>
  <si>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</si>
  <si>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</si>
  <si>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</si>
  <si>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</si>
  <si>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</si>
  <si>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</si>
  <si>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</si>
  <si>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</si>
  <si>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</si>
  <si>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</si>
  <si>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</si>
  <si>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</si>
  <si>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</si>
  <si>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</si>
  <si>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</si>
  <si>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</si>
  <si>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</si>
  <si>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</si>
  <si>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</si>
  <si>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</si>
  <si>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</si>
  <si>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</si>
  <si>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</si>
  <si>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</si>
  <si>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</si>
  <si>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</si>
  <si>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</si>
  <si>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</si>
  <si>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</si>
  <si>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</si>
  <si>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</si>
  <si>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</si>
  <si>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</si>
  <si>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</si>
  <si>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</si>
  <si>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</si>
  <si>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</si>
  <si>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</si>
  <si>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</si>
  <si>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</si>
  <si>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</si>
  <si>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</si>
  <si>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</si>
  <si>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</si>
  <si>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</si>
  <si>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</si>
  <si>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</si>
  <si>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</si>
  <si>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</si>
  <si>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</si>
  <si>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</si>
  <si>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</si>
  <si>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</si>
  <si>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</si>
  <si>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</si>
  <si>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</si>
  <si>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</si>
  <si>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</si>
  <si>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</si>
  <si>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</si>
  <si>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</si>
  <si>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</si>
  <si>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</si>
  <si>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</si>
  <si>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</si>
  <si>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</si>
  <si>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</si>
  <si>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</si>
  <si>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</si>
  <si>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</si>
  <si>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</si>
  <si>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</si>
  <si>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</si>
  <si>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</si>
  <si>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</si>
  <si>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</si>
  <si>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</si>
  <si>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</si>
  <si>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</si>
  <si>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</si>
  <si>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</si>
  <si>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</si>
  <si>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</si>
  <si>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</si>
  <si>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</si>
  <si>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</si>
  <si>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</si>
  <si>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</si>
  <si>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</si>
  <si>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</si>
  <si>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</si>
  <si>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</si>
  <si>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</si>
  <si>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</si>
  <si>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</si>
  <si>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</si>
  <si>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</si>
  <si>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</si>
  <si>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</si>
  <si>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</si>
  <si>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</si>
  <si>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</si>
  <si>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</si>
  <si>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</si>
  <si>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</si>
  <si>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</si>
  <si>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</si>
  <si>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</si>
  <si>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</si>
  <si>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</si>
  <si>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</si>
  <si>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</si>
  <si>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</si>
  <si>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</si>
  <si>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</si>
  <si>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</si>
  <si>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</si>
  <si>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</si>
  <si>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</si>
  <si>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</si>
  <si>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</si>
  <si>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</si>
  <si>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</si>
  <si>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</si>
  <si>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</si>
  <si>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</si>
  <si>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</si>
  <si>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</si>
  <si>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</si>
  <si>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</si>
  <si>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</si>
  <si>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</si>
  <si>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</si>
  <si>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</si>
  <si>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</si>
  <si>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</si>
  <si>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</si>
  <si>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</si>
  <si>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</si>
  <si>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</si>
  <si>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</si>
  <si>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</si>
  <si>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</si>
  <si>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</si>
  <si>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</si>
  <si>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</si>
  <si>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</si>
  <si>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</si>
  <si>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</si>
  <si>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</si>
  <si>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</si>
  <si>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</si>
  <si>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</si>
  <si>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</si>
  <si>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</si>
  <si>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</si>
  <si>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</si>
  <si>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</si>
  <si>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</si>
  <si>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</si>
  <si>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</si>
  <si>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</si>
  <si>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</si>
  <si>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</si>
  <si>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</si>
  <si>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</si>
  <si>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</si>
  <si>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</si>
  <si>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</si>
  <si>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</si>
  <si>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</si>
  <si>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</si>
  <si>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</si>
  <si>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</si>
  <si>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</si>
  <si>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</si>
  <si>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</si>
  <si>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</si>
  <si>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</si>
  <si>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</si>
  <si>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</si>
  <si>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</si>
  <si>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</si>
  <si>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</si>
  <si>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</si>
  <si>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</si>
  <si>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</si>
  <si>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</si>
  <si>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</si>
  <si>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</si>
  <si>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</si>
  <si>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</si>
  <si>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</si>
  <si>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</si>
  <si>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</si>
  <si>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</si>
  <si>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</si>
  <si>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</si>
  <si>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</si>
  <si>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</si>
  <si>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</si>
  <si>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</si>
  <si>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</si>
  <si>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</si>
  <si>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</si>
  <si>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</si>
  <si>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</si>
  <si>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</si>
  <si>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</si>
  <si>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</si>
  <si>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</si>
  <si>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</si>
  <si>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</si>
  <si>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</si>
  <si>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</si>
  <si>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</si>
  <si>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</si>
  <si>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</si>
  <si>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</si>
  <si>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</si>
  <si>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</si>
  <si>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</si>
  <si>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</si>
  <si>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</si>
  <si>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</si>
  <si>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</si>
  <si>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</si>
  <si>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</si>
  <si>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</si>
  <si>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</si>
  <si>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</si>
  <si>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</si>
  <si>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</si>
  <si>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</si>
  <si>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</si>
  <si>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</si>
  <si>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</si>
  <si>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</si>
  <si>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</si>
  <si>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</si>
  <si>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</si>
  <si>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</si>
  <si>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</si>
  <si>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</si>
  <si>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</si>
  <si>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</si>
  <si>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</si>
  <si>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</si>
  <si>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</si>
  <si>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</si>
  <si>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</si>
  <si>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</si>
  <si>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</si>
  <si>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</si>
  <si>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</si>
  <si>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</si>
  <si>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</si>
  <si>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</si>
  <si>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</si>
  <si>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</si>
  <si>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</si>
  <si>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</si>
  <si>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</si>
  <si>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</si>
  <si>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</si>
  <si>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</si>
  <si>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</si>
  <si>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</si>
  <si>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</si>
  <si>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</si>
  <si>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</si>
  <si>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</si>
  <si>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</si>
  <si>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</si>
  <si>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</si>
  <si>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</si>
  <si>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</si>
  <si>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</si>
  <si>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</si>
  <si>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</si>
  <si>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</si>
  <si>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</si>
  <si>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</si>
  <si>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</si>
  <si>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</si>
  <si>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</si>
  <si>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</si>
  <si>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</si>
  <si>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</si>
  <si>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</si>
  <si>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</si>
  <si>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</si>
  <si>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</si>
  <si>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</si>
  <si>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</si>
  <si>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</si>
  <si>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</si>
  <si>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</si>
  <si>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</si>
  <si>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</si>
  <si>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</si>
  <si>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</si>
  <si>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</si>
  <si>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</si>
  <si>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</si>
  <si>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</si>
  <si>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</si>
  <si>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</si>
  <si>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</si>
  <si>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</si>
  <si>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</si>
  <si>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</si>
  <si>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</si>
  <si>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</si>
  <si>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</si>
  <si>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</si>
  <si>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</si>
  <si>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</si>
  <si>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</si>
  <si>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</si>
  <si>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</si>
  <si>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</si>
  <si>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</si>
  <si>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</si>
  <si>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</si>
  <si>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</si>
  <si>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</si>
  <si>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</si>
  <si>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</si>
  <si>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</si>
  <si>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</si>
  <si>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</si>
  <si>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</si>
  <si>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</si>
  <si>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</si>
  <si>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</si>
  <si>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</si>
  <si>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</si>
  <si>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</si>
  <si>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</si>
  <si>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</si>
  <si>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</si>
  <si>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</si>
  <si>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</si>
  <si>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</si>
  <si>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</si>
  <si>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</si>
  <si>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</si>
  <si>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</si>
  <si>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</si>
  <si>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</si>
  <si>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</si>
  <si>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</si>
  <si>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</si>
  <si>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</si>
  <si>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</si>
  <si>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</si>
  <si>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</si>
  <si>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</si>
  <si>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</si>
  <si>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</si>
  <si>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</si>
  <si>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</si>
  <si>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</si>
  <si>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</si>
  <si>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</si>
  <si>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</si>
  <si>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</si>
  <si>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</si>
  <si>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</si>
  <si>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</si>
  <si>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</si>
  <si>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</si>
  <si>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</si>
  <si>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</si>
  <si>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</si>
  <si>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</si>
  <si>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</si>
  <si>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</si>
  <si>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</si>
  <si>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</si>
  <si>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</si>
  <si>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</si>
  <si>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</si>
  <si>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</si>
  <si>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</si>
  <si>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</si>
  <si>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</si>
  <si>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</si>
  <si>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</si>
  <si>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</si>
  <si>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</si>
  <si>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</si>
  <si>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</si>
  <si>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</si>
  <si>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</si>
  <si>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</si>
  <si>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</si>
  <si>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</si>
  <si>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</si>
  <si>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</si>
  <si>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</si>
  <si>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</si>
  <si>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</si>
  <si>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</si>
  <si>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</si>
  <si>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</si>
  <si>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</si>
  <si>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</si>
  <si>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</si>
  <si>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</si>
  <si>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</si>
  <si>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</si>
  <si>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</si>
  <si>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</si>
  <si>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</si>
  <si>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</si>
  <si>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</si>
  <si>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</si>
  <si>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</si>
  <si>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</si>
  <si>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</si>
  <si>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</si>
  <si>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</si>
  <si>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</si>
  <si>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</si>
  <si>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</si>
  <si>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</si>
  <si>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</si>
  <si>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</si>
  <si>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</si>
  <si>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</si>
  <si>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</si>
  <si>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</si>
  <si>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</si>
  <si>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</si>
  <si>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</si>
  <si>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</si>
  <si>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</si>
  <si>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</si>
  <si>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</si>
  <si>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</si>
  <si>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</si>
  <si>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</si>
  <si>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</si>
  <si>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</si>
  <si>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</si>
  <si>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</si>
  <si>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</si>
  <si>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</si>
  <si>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</si>
  <si>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</si>
  <si>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</si>
  <si>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</si>
  <si>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</si>
  <si>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</si>
  <si>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</si>
  <si>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</si>
  <si>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</si>
  <si>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</si>
  <si>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</si>
  <si>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</si>
  <si>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</si>
  <si>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</si>
  <si>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</si>
  <si>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</si>
  <si>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</si>
  <si>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</si>
  <si>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</si>
  <si>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</si>
  <si>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</si>
  <si>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</si>
  <si>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</si>
  <si>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</si>
  <si>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</si>
  <si>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</si>
  <si>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</si>
  <si>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</si>
  <si>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</si>
  <si>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</si>
  <si>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</si>
  <si>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</si>
  <si>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</si>
  <si>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</si>
  <si>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</si>
  <si>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</si>
  <si>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</si>
  <si>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</si>
  <si>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</si>
  <si>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</si>
  <si>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</si>
  <si>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</si>
  <si>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</si>
  <si>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</si>
  <si>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</si>
  <si>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</si>
  <si>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</si>
  <si>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</si>
  <si>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</si>
  <si>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</si>
  <si>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</si>
  <si>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</si>
  <si>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</si>
  <si>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</si>
  <si>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</si>
  <si>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</si>
  <si>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</si>
  <si>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</si>
  <si>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</si>
  <si>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</si>
  <si>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</si>
  <si>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</si>
  <si>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</si>
  <si>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</si>
  <si>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</si>
  <si>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</si>
  <si>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</si>
  <si>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</si>
  <si>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</si>
  <si>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</si>
  <si>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</si>
  <si>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</si>
  <si>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</si>
  <si>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</si>
  <si>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</si>
  <si>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</si>
  <si>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</si>
  <si>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</si>
  <si>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</si>
  <si>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</si>
  <si>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</si>
  <si>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</si>
  <si>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</si>
  <si>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</si>
  <si>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</si>
  <si>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</si>
  <si>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</si>
  <si>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</si>
  <si>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</si>
  <si>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</si>
  <si>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</si>
  <si>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</si>
  <si>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</si>
  <si>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</si>
  <si>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</si>
  <si>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</si>
  <si>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</si>
  <si>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</si>
  <si>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</si>
  <si>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</si>
  <si>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</si>
  <si>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</si>
  <si>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</si>
  <si>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</si>
  <si>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</si>
  <si>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</si>
  <si>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</si>
  <si>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</si>
  <si>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</si>
  <si>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</si>
  <si>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</si>
  <si>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</si>
  <si>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</si>
  <si>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</si>
  <si>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</si>
  <si>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</si>
  <si>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</si>
  <si>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</si>
  <si>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</si>
  <si>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</si>
  <si>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</si>
  <si>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</si>
  <si>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</si>
  <si>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</si>
  <si>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</si>
  <si>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</si>
  <si>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</si>
  <si>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</si>
  <si>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</si>
  <si>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</si>
  <si>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</si>
  <si>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</si>
  <si>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</si>
  <si>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</si>
  <si>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</si>
  <si>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</si>
  <si>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</si>
  <si>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</si>
  <si>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</si>
  <si>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</si>
  <si>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</si>
  <si>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</si>
  <si>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</si>
  <si>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</si>
  <si>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</si>
  <si>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</si>
  <si>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</si>
  <si>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</si>
  <si>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</si>
  <si>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</si>
  <si>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</si>
  <si>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</si>
  <si>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</si>
  <si>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</si>
  <si>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</si>
  <si>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</si>
  <si>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</si>
  <si>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</si>
  <si>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</si>
  <si>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</si>
  <si>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</si>
  <si>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</si>
  <si>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</si>
  <si>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</si>
  <si>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</si>
  <si>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</si>
  <si>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</si>
  <si>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</si>
  <si>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</si>
  <si>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</si>
  <si>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</si>
  <si>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</si>
  <si>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</si>
  <si>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</si>
  <si>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</si>
  <si>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</si>
  <si>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</si>
  <si>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</si>
  <si>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</si>
  <si>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</si>
  <si>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</si>
  <si>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</si>
  <si>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</si>
  <si>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</si>
  <si>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</si>
  <si>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</si>
  <si>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</si>
  <si>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</si>
  <si>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</si>
  <si>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</si>
  <si>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</si>
  <si>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</si>
  <si>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</si>
  <si>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</si>
  <si>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</si>
  <si>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</si>
  <si>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</si>
  <si>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</si>
  <si>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</si>
  <si>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</si>
  <si>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</si>
  <si>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</si>
  <si>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</si>
  <si>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</si>
  <si>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</si>
  <si>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</si>
  <si>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</si>
  <si>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</si>
  <si>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</si>
  <si>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</si>
  <si>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</si>
  <si>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</si>
  <si>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</si>
  <si>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</si>
  <si>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</si>
  <si>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</si>
  <si>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</si>
  <si>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</si>
  <si>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</si>
  <si>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</si>
  <si>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</si>
  <si>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</si>
  <si>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</si>
  <si>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</si>
  <si>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</si>
  <si>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</si>
  <si>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</si>
  <si>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</si>
  <si>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</si>
  <si>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</si>
  <si>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</si>
  <si>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</si>
  <si>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</si>
  <si>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</si>
  <si>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</si>
  <si>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</si>
  <si>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</si>
  <si>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</si>
  <si>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</si>
  <si>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</si>
  <si>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</si>
  <si>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</si>
  <si>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</si>
  <si>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</si>
  <si>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</si>
  <si>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</si>
  <si>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</si>
  <si>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</si>
  <si>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</si>
  <si>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</si>
  <si>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</si>
  <si>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</si>
  <si>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</si>
  <si>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</si>
  <si>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</si>
  <si>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</si>
  <si>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</si>
  <si>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</si>
  <si>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</si>
  <si>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</si>
  <si>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</si>
  <si>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</si>
  <si>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</si>
  <si>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</si>
  <si>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</si>
  <si>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</si>
  <si>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</si>
  <si>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</si>
  <si>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</si>
  <si>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</si>
  <si>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</si>
  <si>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</si>
  <si>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</si>
  <si>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</si>
  <si>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</si>
  <si>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</si>
  <si>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</si>
  <si>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</si>
  <si>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</si>
  <si>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</si>
  <si>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</si>
  <si>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</si>
  <si>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</si>
  <si>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</si>
  <si>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</si>
  <si>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</si>
  <si>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</si>
  <si>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</si>
  <si>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</si>
  <si>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</si>
  <si>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</si>
  <si>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</si>
  <si>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</si>
  <si>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</si>
  <si>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</si>
  <si>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</si>
  <si>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</si>
  <si>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</si>
  <si>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</si>
  <si>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</si>
  <si>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</si>
  <si>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</si>
  <si>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</si>
  <si>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</si>
  <si>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</si>
  <si>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</si>
  <si>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</si>
  <si>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</si>
  <si>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</si>
  <si>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</si>
  <si>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</si>
  <si>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</si>
  <si>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</si>
  <si>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</si>
  <si>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</si>
  <si>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</si>
  <si>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</si>
  <si>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</si>
  <si>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</si>
  <si>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</si>
  <si>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</si>
  <si>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</si>
  <si>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</si>
  <si>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</si>
  <si>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</si>
  <si>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</si>
  <si>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</si>
  <si>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</si>
  <si>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</si>
  <si>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</si>
  <si>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</si>
  <si>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</si>
  <si>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</si>
  <si>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</si>
  <si>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</si>
  <si>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</si>
  <si>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</si>
  <si>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</si>
  <si>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</si>
  <si>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</si>
  <si>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</si>
  <si>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</si>
  <si>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</si>
  <si>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</si>
  <si>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</si>
  <si>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</si>
  <si>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</si>
  <si>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</si>
  <si>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</si>
  <si>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</si>
  <si>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</si>
  <si>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</si>
  <si>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</si>
  <si>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</si>
  <si>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</si>
  <si>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</si>
  <si>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</si>
  <si>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</si>
  <si>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</si>
  <si>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</si>
  <si>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</si>
  <si>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</si>
  <si>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</si>
  <si>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</si>
  <si>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</si>
  <si>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</si>
  <si>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</si>
  <si>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</si>
  <si>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</si>
  <si>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</si>
  <si>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</si>
  <si>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</si>
  <si>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</si>
  <si>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</si>
  <si>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</si>
  <si>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</si>
  <si>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</si>
  <si>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</si>
  <si>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</si>
  <si>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</si>
  <si>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</si>
  <si>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</si>
  <si>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</si>
  <si>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</si>
  <si>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</si>
  <si>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</si>
  <si>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</si>
  <si>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</si>
  <si>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</si>
  <si>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</si>
  <si>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</si>
  <si>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</si>
  <si>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</si>
  <si>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</si>
  <si>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</si>
  <si>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</si>
  <si>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</si>
  <si>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</si>
  <si>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</si>
  <si>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</si>
  <si>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</si>
  <si>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</si>
  <si>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</si>
  <si>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</si>
  <si>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</si>
  <si>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</si>
  <si>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</si>
  <si>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</si>
  <si>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</si>
  <si>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</si>
  <si>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</si>
  <si>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</si>
  <si>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</si>
  <si>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</si>
  <si>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</si>
  <si>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</si>
  <si>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</si>
  <si>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</si>
  <si>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</si>
  <si>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</si>
  <si>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</si>
  <si>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</si>
  <si>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</si>
  <si>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</si>
  <si>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</si>
  <si>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</si>
  <si>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</si>
  <si>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</si>
  <si>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</si>
  <si>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</si>
  <si>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</si>
  <si>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</si>
  <si>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</si>
  <si>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</si>
  <si>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</si>
  <si>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</si>
  <si>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</si>
  <si>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</si>
  <si>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</si>
  <si>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</si>
  <si>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</si>
  <si>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</si>
  <si>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</si>
  <si>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</si>
  <si>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</si>
  <si>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</si>
  <si>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</si>
  <si>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</si>
  <si>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</si>
  <si>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</si>
  <si>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</si>
  <si>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</si>
  <si>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</si>
  <si>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</si>
  <si>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</si>
  <si>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</si>
  <si>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</si>
  <si>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</si>
  <si>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</si>
  <si>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</si>
  <si>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</si>
  <si>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</si>
  <si>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</si>
  <si>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</si>
  <si>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</si>
  <si>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</si>
  <si>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</si>
  <si>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</si>
  <si>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</si>
  <si>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</si>
  <si>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</si>
  <si>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</si>
  <si>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</si>
  <si>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</si>
  <si>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</si>
  <si>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</si>
  <si>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</si>
  <si>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</si>
  <si>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</si>
  <si>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</si>
  <si>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</si>
  <si>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</si>
  <si>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</si>
  <si>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</si>
  <si>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</si>
  <si>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</si>
  <si>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</si>
  <si>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</si>
  <si>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</si>
  <si>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</si>
  <si>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</si>
  <si>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</si>
  <si>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</si>
  <si>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</si>
  <si>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</si>
  <si>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</si>
  <si>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</si>
  <si>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</si>
  <si>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</si>
  <si>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</si>
  <si>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</si>
  <si>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</si>
  <si>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</si>
  <si>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</si>
  <si>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</si>
  <si>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</si>
  <si>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</si>
  <si>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</si>
  <si>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</si>
  <si>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</si>
  <si>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</si>
  <si>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</si>
  <si>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</si>
  <si>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</si>
  <si>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</si>
  <si>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</si>
  <si>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</si>
  <si>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</si>
  <si>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</si>
  <si>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</si>
  <si>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</si>
  <si>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</si>
  <si>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</si>
  <si>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</si>
  <si>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</si>
  <si>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</si>
  <si>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</si>
  <si>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</si>
  <si>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</si>
  <si>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</si>
  <si>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</si>
  <si>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</si>
  <si>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</si>
  <si>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</si>
  <si>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</si>
  <si>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</si>
  <si>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</si>
  <si>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</si>
  <si>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</si>
  <si>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</si>
  <si>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</si>
  <si>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</si>
  <si>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</si>
  <si>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</si>
  <si>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</si>
  <si>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</si>
  <si>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</si>
  <si>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</si>
  <si>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</si>
  <si>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</si>
  <si>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</si>
  <si>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</si>
  <si>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</si>
  <si>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</si>
  <si>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</si>
  <si>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</si>
  <si>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</si>
  <si>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</si>
  <si>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</si>
  <si>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</si>
  <si>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</si>
  <si>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</si>
  <si>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</si>
  <si>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</si>
  <si>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</si>
  <si>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</si>
  <si>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</si>
  <si>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</si>
  <si>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</si>
  <si>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</si>
  <si>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</si>
  <si>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</si>
  <si>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</si>
  <si>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</si>
  <si>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</si>
  <si>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</si>
  <si>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</si>
  <si>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</si>
  <si>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</si>
  <si>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</si>
  <si>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</si>
  <si>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</si>
  <si>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</si>
  <si>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</si>
  <si>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</si>
  <si>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</si>
  <si>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</si>
  <si>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</si>
  <si>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</si>
  <si>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</si>
  <si>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</si>
  <si>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</si>
  <si>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</si>
  <si>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</si>
  <si>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</si>
  <si>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</si>
  <si>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</si>
  <si>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</si>
  <si>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</si>
  <si>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</si>
  <si>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</si>
  <si>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</si>
  <si>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</si>
  <si>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</si>
  <si>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</si>
  <si>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</si>
  <si>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</si>
  <si>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</si>
  <si>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</si>
  <si>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</si>
  <si>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</si>
  <si>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</si>
  <si>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</si>
  <si>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</si>
  <si>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</si>
  <si>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</si>
  <si>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</si>
  <si>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</si>
  <si>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</si>
  <si>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</si>
  <si>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</si>
  <si>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</si>
  <si>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</si>
  <si>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</si>
  <si>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</si>
  <si>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</si>
  <si>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</si>
  <si>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</si>
  <si>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</si>
  <si>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</si>
  <si>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</si>
  <si>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</si>
  <si>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</si>
  <si>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</si>
  <si>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</si>
  <si>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</si>
  <si>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</si>
  <si>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</si>
  <si>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</si>
  <si>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</si>
  <si>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</si>
  <si>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</si>
  <si>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</si>
  <si>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</si>
  <si>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</si>
  <si>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</si>
  <si>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</si>
  <si>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</si>
  <si>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</si>
  <si>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</si>
  <si>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</si>
  <si>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</si>
  <si>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</si>
  <si>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</si>
  <si>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</si>
  <si>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</si>
  <si>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</si>
  <si>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</si>
  <si>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</si>
  <si>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</si>
  <si>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</si>
  <si>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</si>
  <si>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</si>
  <si>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</si>
  <si>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</si>
  <si>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</si>
  <si>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</si>
  <si>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</si>
  <si>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</si>
  <si>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</si>
  <si>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</si>
  <si>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</si>
  <si>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</si>
  <si>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</si>
  <si>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</si>
  <si>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</si>
  <si>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</si>
  <si>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</si>
  <si>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</si>
  <si>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</si>
  <si>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</si>
  <si>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</si>
  <si>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</si>
  <si>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</si>
  <si>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</si>
  <si>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</si>
  <si>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</si>
  <si>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</si>
  <si>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</si>
  <si>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</si>
  <si>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</si>
  <si>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</si>
  <si>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</si>
  <si>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</si>
  <si>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</si>
  <si>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</si>
  <si>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</si>
  <si>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</si>
  <si>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</si>
  <si>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</si>
  <si>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</si>
  <si>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</si>
  <si>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</si>
  <si>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</si>
  <si>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</si>
  <si>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</si>
  <si>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</si>
  <si>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</si>
  <si>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</si>
  <si>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</si>
  <si>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</si>
  <si>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</si>
  <si>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</si>
  <si>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</si>
  <si>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</si>
  <si>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</si>
  <si>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</si>
  <si>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</si>
  <si>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</si>
  <si>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</si>
  <si>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</si>
  <si>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</si>
  <si>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</si>
  <si>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</si>
  <si>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</si>
  <si>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</si>
  <si>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</si>
  <si>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</si>
  <si>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</si>
  <si>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</si>
  <si>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</si>
  <si>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</si>
  <si>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</si>
  <si>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</si>
  <si>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</si>
  <si>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</si>
  <si>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</si>
  <si>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</si>
  <si>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</si>
  <si>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</si>
  <si>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</si>
  <si>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</si>
  <si>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</si>
  <si>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</si>
  <si>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</si>
  <si>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</si>
  <si>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</si>
  <si>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</si>
  <si>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</si>
  <si>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</si>
  <si>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</si>
  <si>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</si>
  <si>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</si>
  <si>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</si>
  <si>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</si>
  <si>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</si>
  <si>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</si>
  <si>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</si>
  <si>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</si>
  <si>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</si>
  <si>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</si>
  <si>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</si>
  <si>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</si>
  <si>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</si>
  <si>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</si>
  <si>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</si>
  <si>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</si>
  <si>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</si>
  <si>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</si>
  <si>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</si>
  <si>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</si>
  <si>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</si>
  <si>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</si>
  <si>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</si>
  <si>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</si>
  <si>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</si>
  <si>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</si>
  <si>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</si>
  <si>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</si>
  <si>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</si>
  <si>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</si>
  <si>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</si>
  <si>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</si>
  <si>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</si>
  <si>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</si>
  <si>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</si>
  <si>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</si>
  <si>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</si>
  <si>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</si>
  <si>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</si>
  <si>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</si>
  <si>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</si>
  <si>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</si>
  <si>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</si>
  <si>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</si>
  <si>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</si>
  <si>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</si>
  <si>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</si>
  <si>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</si>
  <si>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</si>
  <si>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</si>
  <si>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</si>
  <si>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</si>
  <si>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</si>
  <si>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</si>
  <si>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</si>
  <si>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</si>
  <si>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</si>
  <si>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</si>
  <si>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</si>
  <si>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</si>
  <si>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</si>
  <si>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</si>
  <si>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</si>
  <si>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</si>
  <si>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</si>
  <si>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</si>
  <si>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</si>
  <si>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</si>
  <si>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</si>
  <si>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</si>
  <si>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</si>
  <si>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</si>
  <si>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</si>
  <si>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</si>
  <si>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</si>
  <si>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</si>
  <si>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</si>
  <si>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</si>
  <si>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</si>
  <si>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</si>
  <si>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</si>
  <si>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</si>
  <si>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</si>
  <si>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</si>
  <si>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</si>
  <si>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</si>
  <si>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</si>
  <si>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</si>
  <si>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</si>
  <si>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</si>
  <si>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</si>
  <si>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</si>
  <si>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</si>
  <si>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</si>
  <si>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</si>
  <si>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</si>
  <si>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</si>
  <si>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</si>
  <si>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</si>
  <si>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</si>
  <si>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</si>
  <si>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</si>
  <si>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</si>
  <si>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</si>
  <si>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</si>
  <si>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</si>
  <si>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</si>
  <si>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</si>
  <si>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</si>
  <si>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</si>
  <si>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</si>
  <si>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</si>
  <si>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</si>
  <si>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</si>
  <si>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</si>
  <si>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</si>
  <si>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</si>
  <si>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</si>
  <si>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</si>
  <si>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</si>
  <si>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</si>
  <si>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</si>
  <si>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</si>
  <si>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</si>
  <si>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</si>
  <si>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</si>
  <si>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</si>
  <si>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</si>
  <si>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</si>
  <si>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</si>
  <si>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</si>
  <si>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</si>
  <si>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</si>
  <si>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</si>
  <si>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</si>
  <si>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</si>
  <si>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</si>
  <si>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</si>
  <si>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</si>
  <si>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</si>
  <si>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</si>
  <si>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</si>
  <si>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</si>
  <si>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</si>
  <si>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</si>
  <si>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</si>
  <si>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</si>
  <si>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</si>
  <si>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</si>
  <si>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</si>
  <si>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</si>
  <si>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</si>
  <si>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</si>
  <si>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</si>
  <si>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</si>
  <si>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</si>
  <si>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</si>
  <si>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</si>
  <si>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</si>
  <si>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</si>
  <si>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</si>
  <si>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</si>
  <si>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</si>
  <si>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</si>
  <si>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</si>
  <si>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</si>
  <si>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</si>
  <si>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</si>
  <si>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</si>
  <si>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</si>
  <si>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</si>
  <si>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</si>
  <si>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</si>
  <si>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</si>
  <si>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</si>
  <si>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</si>
  <si>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</si>
  <si>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</si>
  <si>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</si>
  <si>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</si>
  <si>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</si>
  <si>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</si>
  <si>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</si>
  <si>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</si>
  <si>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</si>
  <si>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</si>
  <si>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</si>
  <si>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</si>
  <si>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</si>
  <si>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</si>
  <si>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</si>
  <si>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</si>
  <si>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</si>
  <si>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</si>
  <si>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</si>
  <si>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</si>
  <si>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</si>
  <si>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</si>
  <si>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</si>
  <si>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</si>
  <si>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</si>
  <si>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</si>
  <si>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</si>
  <si>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</si>
  <si>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</si>
  <si>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</si>
  <si>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</si>
  <si>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</si>
  <si>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</si>
  <si>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</si>
  <si>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</si>
  <si>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</si>
  <si>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</si>
  <si>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</si>
  <si>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</si>
  <si>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</si>
  <si>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</si>
  <si>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</si>
  <si>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</si>
  <si>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</si>
  <si>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</si>
  <si>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</si>
  <si>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</si>
  <si>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</si>
  <si>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</si>
  <si>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</si>
  <si>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</si>
  <si>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</si>
  <si>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</si>
  <si>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</si>
  <si>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</si>
  <si>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</si>
  <si>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</si>
  <si>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</si>
  <si>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</si>
  <si>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</si>
  <si>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</si>
  <si>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</si>
  <si>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</si>
  <si>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</si>
  <si>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</si>
  <si>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</si>
  <si>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</si>
  <si>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</si>
  <si>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</si>
  <si>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</si>
  <si>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</si>
  <si>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</si>
  <si>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</si>
  <si>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</si>
  <si>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</si>
  <si>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</si>
  <si>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</si>
  <si>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</si>
  <si>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</si>
  <si>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</si>
  <si>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</si>
  <si>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</si>
  <si>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</si>
  <si>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</si>
  <si>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</si>
  <si>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</si>
  <si>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</si>
  <si>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</si>
  <si>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</si>
  <si>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</si>
  <si>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</si>
  <si>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</si>
  <si>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</si>
  <si>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</si>
  <si>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</si>
  <si>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</si>
  <si>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</si>
  <si>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</si>
  <si>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</si>
  <si>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</si>
  <si>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</si>
  <si>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</si>
  <si>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</si>
  <si>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</si>
  <si>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</si>
  <si>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</si>
  <si>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</si>
  <si>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</si>
  <si>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</si>
  <si>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</si>
  <si>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</si>
  <si>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</si>
  <si>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</si>
  <si>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</si>
  <si>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</si>
  <si>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</si>
  <si>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</si>
  <si>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</si>
  <si>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</si>
  <si>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</si>
  <si>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</si>
  <si>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</si>
  <si>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</si>
  <si>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</si>
  <si>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</si>
  <si>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</si>
  <si>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</si>
  <si>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</si>
  <si>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</si>
  <si>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</si>
  <si>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</si>
  <si>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</si>
  <si>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</si>
  <si>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</si>
  <si>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</si>
  <si>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</si>
  <si>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</si>
  <si>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</si>
  <si>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</si>
  <si>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</si>
  <si>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</si>
  <si>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</si>
  <si>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</si>
  <si>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</si>
  <si>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</si>
  <si>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</si>
  <si>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</si>
  <si>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</si>
  <si>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</si>
  <si>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</si>
  <si>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</si>
  <si>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</si>
  <si>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</si>
  <si>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</si>
  <si>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</si>
  <si>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</si>
  <si>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</si>
  <si>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</si>
  <si>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</si>
  <si>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</si>
  <si>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</si>
  <si>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</si>
  <si>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</si>
  <si>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</si>
  <si>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</si>
  <si>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</si>
  <si>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</si>
  <si>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</si>
  <si>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</si>
  <si>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</si>
  <si>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</si>
  <si>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</si>
  <si>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</si>
  <si>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</si>
  <si>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</si>
  <si>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</si>
  <si>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</si>
  <si>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</si>
  <si>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</si>
  <si>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</si>
  <si>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</si>
  <si>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</si>
  <si>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</si>
  <si>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</si>
  <si>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</si>
  <si>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</si>
  <si>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</si>
  <si>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</si>
  <si>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</si>
  <si>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</si>
  <si>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</si>
  <si>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</si>
  <si>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</si>
  <si>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</si>
  <si>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</si>
  <si>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</si>
  <si>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</si>
  <si>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</si>
  <si>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</si>
  <si>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</si>
  <si>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</si>
  <si>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</si>
  <si>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</si>
  <si>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</si>
  <si>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</si>
  <si>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</si>
  <si>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</si>
  <si>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</si>
  <si>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</si>
  <si>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</si>
  <si>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</si>
  <si>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</si>
  <si>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</si>
  <si>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</si>
  <si>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</si>
  <si>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</si>
  <si>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</si>
  <si>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</si>
  <si>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</si>
  <si>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</si>
  <si>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</si>
  <si>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</si>
  <si>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</si>
  <si>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</si>
  <si>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</si>
  <si>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</si>
  <si>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</si>
  <si>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</si>
  <si>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</si>
  <si>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</si>
  <si>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</si>
  <si>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</si>
  <si>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</si>
  <si>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</si>
  <si>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</si>
  <si>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</si>
  <si>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</si>
  <si>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</si>
  <si>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</si>
  <si>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</si>
  <si>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</si>
  <si>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</si>
  <si>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</si>
  <si>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</si>
  <si>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</si>
  <si>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</si>
  <si>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</si>
  <si>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</si>
  <si>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</si>
  <si>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</si>
  <si>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</si>
  <si>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</si>
  <si>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</si>
  <si>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</si>
  <si>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</si>
  <si>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</si>
  <si>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</si>
  <si>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</si>
  <si>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</si>
  <si>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</si>
  <si>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</si>
  <si>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</si>
  <si>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</si>
  <si>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</si>
  <si>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</si>
  <si>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</si>
  <si>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</si>
  <si>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</si>
  <si>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</si>
  <si>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</si>
  <si>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</si>
  <si>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</si>
  <si>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</si>
  <si>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</si>
  <si>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</si>
  <si>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</si>
  <si>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</si>
  <si>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</si>
  <si>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</si>
  <si>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</si>
  <si>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</si>
  <si>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</si>
  <si>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</si>
  <si>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</si>
  <si>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</si>
  <si>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</si>
  <si>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</si>
  <si>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</si>
  <si>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</si>
  <si>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</si>
  <si>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</si>
  <si>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</si>
  <si>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</si>
  <si>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</si>
  <si>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</si>
  <si>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</si>
  <si>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</si>
  <si>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</si>
  <si>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</si>
  <si>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</si>
  <si>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</si>
  <si>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</si>
  <si>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</si>
  <si>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</si>
  <si>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</si>
  <si>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</si>
  <si>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</si>
  <si>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</si>
  <si>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</si>
  <si>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</si>
  <si>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</si>
  <si>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</si>
  <si>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</si>
  <si>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</si>
  <si>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</si>
  <si>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</si>
  <si>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</si>
  <si>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</si>
  <si>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</si>
  <si>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</si>
  <si>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</si>
  <si>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</si>
  <si>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</si>
  <si>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</si>
  <si>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</si>
  <si>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</si>
  <si>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</si>
  <si>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</si>
  <si>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</si>
  <si>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</si>
  <si>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</si>
  <si>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</si>
  <si>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</si>
  <si>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</si>
  <si>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</si>
  <si>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</si>
  <si>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</si>
  <si>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</si>
  <si>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</si>
  <si>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</si>
  <si>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</si>
  <si>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</si>
  <si>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</si>
  <si>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</si>
  <si>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</si>
  <si>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</si>
  <si>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</si>
  <si>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</si>
  <si>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</si>
  <si>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</si>
  <si>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</si>
  <si>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</si>
  <si>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</si>
  <si>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</si>
  <si>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</si>
  <si>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</si>
  <si>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</si>
  <si>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</si>
  <si>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</si>
  <si>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</si>
  <si>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</si>
  <si>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</si>
  <si>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</si>
  <si>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</si>
  <si>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</si>
  <si>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</si>
  <si>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</si>
  <si>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</si>
  <si>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</si>
  <si>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</si>
  <si>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</si>
  <si>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</si>
  <si>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</si>
  <si>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</si>
  <si>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</si>
  <si>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</si>
  <si>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</si>
  <si>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</si>
  <si>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</si>
  <si>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</si>
  <si>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</si>
  <si>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</si>
  <si>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</si>
  <si>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</si>
  <si>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</si>
  <si>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</si>
  <si>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</si>
  <si>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</si>
  <si>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</si>
  <si>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</si>
  <si>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</si>
  <si>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</si>
  <si>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</si>
  <si>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</si>
  <si>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</si>
  <si>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</si>
  <si>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</si>
  <si>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</si>
  <si>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</si>
  <si>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</si>
  <si>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</si>
  <si>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</si>
  <si>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</si>
  <si>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</si>
  <si>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</si>
  <si>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</si>
  <si>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</si>
  <si>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</si>
  <si>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</si>
  <si>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</si>
  <si>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</si>
  <si>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</si>
  <si>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</si>
  <si>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</si>
  <si>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</si>
  <si>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</si>
  <si>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</si>
  <si>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</si>
  <si>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</si>
  <si>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</si>
  <si>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</si>
  <si>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</si>
  <si>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</si>
  <si>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</si>
  <si>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</si>
  <si>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</si>
  <si>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</si>
  <si>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</si>
  <si>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</si>
  <si>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</si>
  <si>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</si>
  <si>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</si>
  <si>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</si>
  <si>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</si>
  <si>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</si>
  <si>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</si>
  <si>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</si>
  <si>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</si>
  <si>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</si>
  <si>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</si>
  <si>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</si>
  <si>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</si>
  <si>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</si>
  <si>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</si>
  <si>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</si>
  <si>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</si>
  <si>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</si>
  <si>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</si>
  <si>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</si>
  <si>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</si>
  <si>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</si>
  <si>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</si>
  <si>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</si>
  <si>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</si>
  <si>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</si>
  <si>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</si>
  <si>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</si>
  <si>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</si>
  <si>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</si>
  <si>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</si>
  <si>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</si>
  <si>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</si>
  <si>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</si>
  <si>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</si>
  <si>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</si>
  <si>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</si>
  <si>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</si>
  <si>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</si>
  <si>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</si>
  <si>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</si>
  <si>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</si>
  <si>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</si>
  <si>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</si>
  <si>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</si>
  <si>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</si>
  <si>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</si>
  <si>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</si>
  <si>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</si>
  <si>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</si>
  <si>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</si>
  <si>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</si>
  <si>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</si>
  <si>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</si>
  <si>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</si>
  <si>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</si>
  <si>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</si>
  <si>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</si>
  <si>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</si>
  <si>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</si>
  <si>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</si>
  <si>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</si>
  <si>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</si>
  <si>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</si>
  <si>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</si>
  <si>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</si>
  <si>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</si>
  <si>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</si>
  <si>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</si>
  <si>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</si>
  <si>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</si>
  <si>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</si>
  <si>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</si>
  <si>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</si>
  <si>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</si>
  <si>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</si>
  <si>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</si>
  <si>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</si>
  <si>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</si>
  <si>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</si>
  <si>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</si>
  <si>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</si>
  <si>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</si>
  <si>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</si>
  <si>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</si>
  <si>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</si>
  <si>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</si>
  <si>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</si>
  <si>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</si>
  <si>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</si>
  <si>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</si>
  <si>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</si>
  <si>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</si>
  <si>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</si>
  <si>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</si>
  <si>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</si>
  <si>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</si>
  <si>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</si>
  <si>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</si>
  <si>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</si>
  <si>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</si>
  <si>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</si>
  <si>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</si>
  <si>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</si>
  <si>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</si>
  <si>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</si>
  <si>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</si>
  <si>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</si>
  <si>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</si>
  <si>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</si>
  <si>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</si>
  <si>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</si>
  <si>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</si>
  <si>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</si>
  <si>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</si>
  <si>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</si>
  <si>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</si>
  <si>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</si>
  <si>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</si>
  <si>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</si>
  <si>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</si>
  <si>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</si>
  <si>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</si>
  <si>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</si>
  <si>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</si>
  <si>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</si>
  <si>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</si>
  <si>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</si>
  <si>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</si>
  <si>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</si>
  <si>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</si>
  <si>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</si>
  <si>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</si>
  <si>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</si>
  <si>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</si>
  <si>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</si>
  <si>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</si>
  <si>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</si>
  <si>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</si>
  <si>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</si>
  <si>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</si>
  <si>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</si>
  <si>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</si>
  <si>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</si>
  <si>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</si>
  <si>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</si>
  <si>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</si>
  <si>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</si>
  <si>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</si>
  <si>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</si>
  <si>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</si>
  <si>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</si>
  <si>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</si>
  <si>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</si>
  <si>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</si>
  <si>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</si>
  <si>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</si>
  <si>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</si>
  <si>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</si>
  <si>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</si>
  <si>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</si>
  <si>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</si>
  <si>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</si>
  <si>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</si>
  <si>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</si>
  <si>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</si>
  <si>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</si>
  <si>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</si>
  <si>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</si>
  <si>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</si>
  <si>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</si>
  <si>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</si>
  <si>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</si>
  <si>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</si>
  <si>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</si>
  <si>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</si>
  <si>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</si>
  <si>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</si>
  <si>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</si>
  <si>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</si>
  <si>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</si>
  <si>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</si>
  <si>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</si>
  <si>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</si>
  <si>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</si>
  <si>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</si>
  <si>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</si>
  <si>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</si>
  <si>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</si>
  <si>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</si>
  <si>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</si>
  <si>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</si>
  <si>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</si>
  <si>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</si>
  <si>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</si>
  <si>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</si>
  <si>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</si>
  <si>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</si>
  <si>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</si>
  <si>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</si>
  <si>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</si>
  <si>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</si>
  <si>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</si>
  <si>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</si>
  <si>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</si>
  <si>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</si>
  <si>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</si>
  <si>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</si>
  <si>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</si>
  <si>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</si>
  <si>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</si>
  <si>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</si>
  <si>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</si>
  <si>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</si>
  <si>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</si>
  <si>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</si>
  <si>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</si>
  <si>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</si>
  <si>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</si>
  <si>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</si>
  <si>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</si>
  <si>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</si>
  <si>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</si>
  <si>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</si>
  <si>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</si>
  <si>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</si>
  <si>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</si>
  <si>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</si>
  <si>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</si>
  <si>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</si>
  <si>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</si>
  <si>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</si>
  <si>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</si>
  <si>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</si>
  <si>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</si>
  <si>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</si>
  <si>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</si>
  <si>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</si>
  <si>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</si>
  <si>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</si>
  <si>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</si>
  <si>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</si>
  <si>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</si>
  <si>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</si>
  <si>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</si>
  <si>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</si>
  <si>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</si>
  <si>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</si>
  <si>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</si>
  <si>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</si>
  <si>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</si>
  <si>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</si>
  <si>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</si>
  <si>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</si>
  <si>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</si>
  <si>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</si>
  <si>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</si>
  <si>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</si>
  <si>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</si>
  <si>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</si>
  <si>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</si>
  <si>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</si>
  <si>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</si>
  <si>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</si>
  <si>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</si>
  <si>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</si>
  <si>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</si>
  <si>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</si>
  <si>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</si>
  <si>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</si>
  <si>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</si>
  <si>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</si>
  <si>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</si>
  <si>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</si>
  <si>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</si>
  <si>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</si>
  <si>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</si>
  <si>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</si>
  <si>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</si>
  <si>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</si>
  <si>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</si>
  <si>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</si>
  <si>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</si>
  <si>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</si>
  <si>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</si>
  <si>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</si>
  <si>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</si>
  <si>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</si>
  <si>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</si>
  <si>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</si>
  <si>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</si>
  <si>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</si>
  <si>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</si>
  <si>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</si>
  <si>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</si>
  <si>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</si>
  <si>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</si>
  <si>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</si>
  <si>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</si>
  <si>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</si>
  <si>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</si>
  <si>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</si>
  <si>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</si>
  <si>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</si>
  <si>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</si>
  <si>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</si>
  <si>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</si>
  <si>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</si>
  <si>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</si>
  <si>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</si>
  <si>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</si>
  <si>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</si>
  <si>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</si>
  <si>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</si>
  <si>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</si>
  <si>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</si>
  <si>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</si>
  <si>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</si>
  <si>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</si>
  <si>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</si>
  <si>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</si>
  <si>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</si>
  <si>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</si>
  <si>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</si>
  <si>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</si>
  <si>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</si>
  <si>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</si>
  <si>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</si>
  <si>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</si>
  <si>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</si>
  <si>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</si>
  <si>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</si>
  <si>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</si>
  <si>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</si>
  <si>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</si>
  <si>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</si>
  <si>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</si>
  <si>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</si>
  <si>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</si>
  <si>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</si>
  <si>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</si>
  <si>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</si>
  <si>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</si>
  <si>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</si>
  <si>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</si>
  <si>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</si>
  <si>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</si>
  <si>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</si>
  <si>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</si>
  <si>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</si>
  <si>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</si>
  <si>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</si>
  <si>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</si>
  <si>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</si>
  <si>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</si>
  <si>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</si>
  <si>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</si>
  <si>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</si>
  <si>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</si>
  <si>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</si>
  <si>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</si>
  <si>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</si>
  <si>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</si>
  <si>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</si>
  <si>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</si>
  <si>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</si>
  <si>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</si>
  <si>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</si>
  <si>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</si>
  <si>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</si>
  <si>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</si>
  <si>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</si>
  <si>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</si>
  <si>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</si>
  <si>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</si>
  <si>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</si>
  <si>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</si>
  <si>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</si>
  <si>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</si>
  <si>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</si>
  <si>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</si>
  <si>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</si>
  <si>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</si>
  <si>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</si>
  <si>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</si>
  <si>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</si>
  <si>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</si>
  <si>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</si>
  <si>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</si>
  <si>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</si>
  <si>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</si>
  <si>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</si>
  <si>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</si>
  <si>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</si>
  <si>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</si>
  <si>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</si>
  <si>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</si>
  <si>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</si>
  <si>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</si>
  <si>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</si>
  <si>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</si>
  <si>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</si>
  <si>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</si>
  <si>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</si>
  <si>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</si>
  <si>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</si>
  <si>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</si>
  <si>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</si>
  <si>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</si>
  <si>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</si>
  <si>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</si>
  <si>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</si>
  <si>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</si>
  <si>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</si>
  <si>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</si>
  <si>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</si>
  <si>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</si>
  <si>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</si>
  <si>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</si>
  <si>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</si>
  <si>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</si>
  <si>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</si>
  <si>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</si>
  <si>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</si>
  <si>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</si>
  <si>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</si>
  <si>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</si>
  <si>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</si>
  <si>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</si>
  <si>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</si>
  <si>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</si>
  <si>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</si>
  <si>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</si>
  <si>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</si>
  <si>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</si>
  <si>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</si>
  <si>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</si>
  <si>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</si>
  <si>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</si>
  <si>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</si>
  <si>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</si>
  <si>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</si>
  <si>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</si>
  <si>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</si>
  <si>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</si>
  <si>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</si>
  <si>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</si>
  <si>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</si>
  <si>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</si>
  <si>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</si>
  <si>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</si>
  <si>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</si>
  <si>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</si>
  <si>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</si>
  <si>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</si>
  <si>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</si>
  <si>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</si>
  <si>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</si>
  <si>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</si>
  <si>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</si>
  <si>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</si>
  <si>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</si>
  <si>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</si>
  <si>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</si>
  <si>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</si>
  <si>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</si>
  <si>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</si>
  <si>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</si>
  <si>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</si>
  <si>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</si>
  <si>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</si>
  <si>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</si>
  <si>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</si>
  <si>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</si>
  <si>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</si>
  <si>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</si>
  <si>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</si>
  <si>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</si>
  <si>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</si>
  <si>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</si>
  <si>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</si>
  <si>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</si>
  <si>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</si>
  <si>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</si>
  <si>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</si>
  <si>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</si>
  <si>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</si>
  <si>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</si>
  <si>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</si>
  <si>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</si>
  <si>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</si>
  <si>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</si>
  <si>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</si>
  <si>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</si>
  <si>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</si>
  <si>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</si>
  <si>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</si>
  <si>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</si>
  <si>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</si>
  <si>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</si>
  <si>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</si>
  <si>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</si>
  <si>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</si>
  <si>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</si>
  <si>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</si>
  <si>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</si>
  <si>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</si>
  <si>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</si>
  <si>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</si>
  <si>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</si>
  <si>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</si>
  <si>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</si>
  <si>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</si>
  <si>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</si>
  <si>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</si>
  <si>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</si>
  <si>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</si>
  <si>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</si>
  <si>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</si>
  <si>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</si>
  <si>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</si>
  <si>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</si>
  <si>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</si>
  <si>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</si>
  <si>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</si>
  <si>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</si>
  <si>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</si>
  <si>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</si>
  <si>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</si>
  <si>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</si>
  <si>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</si>
  <si>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</si>
  <si>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</si>
  <si>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</si>
  <si>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</si>
  <si>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</si>
  <si>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</si>
  <si>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</si>
  <si>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</si>
  <si>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</si>
  <si>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</si>
  <si>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</si>
  <si>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</si>
  <si>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</si>
  <si>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</si>
  <si>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</si>
  <si>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</si>
  <si>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</si>
  <si>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</si>
  <si>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</si>
  <si>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</si>
  <si>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</si>
  <si>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</si>
  <si>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</si>
  <si>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</si>
  <si>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</si>
  <si>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</si>
  <si>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</si>
  <si>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</si>
  <si>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</si>
  <si>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</si>
  <si>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</si>
  <si>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</si>
  <si>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</si>
  <si>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</si>
  <si>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</si>
  <si>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</si>
  <si>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</si>
  <si>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</si>
  <si>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</si>
  <si>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</si>
  <si>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</si>
  <si>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</si>
  <si>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</si>
  <si>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</si>
  <si>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</si>
  <si>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</si>
  <si>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</si>
  <si>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</si>
  <si>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</si>
  <si>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</si>
  <si>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</si>
  <si>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</si>
  <si>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</si>
  <si>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</si>
  <si>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</si>
  <si>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</si>
  <si>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</si>
  <si>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</si>
  <si>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</si>
  <si>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</si>
  <si>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</si>
  <si>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</si>
  <si>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</si>
  <si>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</si>
  <si>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</si>
  <si>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</si>
  <si>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</si>
  <si>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</si>
  <si>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</si>
  <si>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</si>
  <si>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</si>
  <si>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</si>
  <si>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</si>
  <si>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</si>
  <si>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</si>
  <si>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</si>
  <si>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</si>
  <si>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</si>
  <si>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</si>
  <si>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</si>
  <si>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</si>
  <si>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</si>
  <si>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</si>
  <si>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</si>
  <si>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</si>
  <si>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</si>
  <si>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</si>
  <si>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</si>
  <si>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</si>
  <si>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</si>
  <si>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</si>
  <si>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</si>
  <si>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</si>
  <si>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</si>
  <si>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</si>
  <si>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</si>
  <si>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</si>
  <si>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</si>
  <si>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</si>
  <si>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</si>
  <si>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</si>
  <si>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</si>
  <si>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</si>
  <si>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</si>
  <si>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</si>
  <si>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</si>
  <si>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</si>
  <si>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</si>
  <si>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</si>
  <si>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</si>
  <si>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</si>
  <si>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</si>
  <si>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</si>
  <si>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</si>
  <si>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</si>
  <si>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</si>
  <si>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</si>
  <si>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</si>
  <si>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</si>
  <si>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</si>
  <si>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</si>
  <si>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</si>
  <si>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</si>
  <si>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</si>
  <si>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</si>
  <si>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</si>
  <si>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</si>
  <si>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</si>
  <si>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</si>
  <si>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</si>
  <si>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</si>
  <si>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</si>
  <si>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</si>
  <si>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</si>
  <si>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</si>
  <si>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</si>
  <si>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</si>
  <si>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</si>
  <si>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</si>
  <si>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</si>
  <si>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</si>
  <si>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</si>
  <si>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</si>
  <si>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</si>
  <si>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</si>
  <si>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</si>
  <si>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</si>
  <si>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</si>
  <si>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</si>
  <si>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</si>
  <si>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</si>
  <si>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</si>
  <si>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</si>
  <si>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</si>
  <si>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</si>
  <si>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</si>
  <si>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</si>
  <si>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</si>
  <si>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</si>
  <si>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</si>
  <si>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</si>
  <si>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</si>
  <si>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</si>
  <si>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</si>
  <si>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</si>
  <si>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</si>
  <si>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</si>
  <si>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</si>
  <si>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</si>
  <si>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</si>
  <si>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</si>
  <si>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</si>
  <si>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</si>
  <si>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</si>
  <si>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</si>
  <si>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</si>
  <si>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</si>
  <si>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</si>
  <si>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</si>
  <si>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</si>
  <si>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</si>
  <si>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</si>
  <si>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</si>
  <si>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</si>
  <si>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</si>
  <si>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</si>
  <si>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</si>
  <si>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</si>
  <si>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</si>
  <si>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</si>
  <si>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</si>
  <si>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</si>
  <si>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</si>
  <si>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</si>
  <si>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</si>
  <si>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</si>
  <si>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</si>
  <si>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</si>
  <si>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</si>
  <si>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</si>
  <si>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</si>
  <si>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</si>
  <si>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</si>
  <si>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</si>
  <si>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</si>
  <si>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</si>
  <si>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</si>
  <si>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</si>
  <si>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</si>
  <si>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</si>
  <si>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</si>
  <si>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</si>
  <si>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</si>
  <si>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</si>
  <si>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</si>
  <si>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</si>
  <si>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</si>
  <si>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</si>
  <si>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</si>
  <si>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</si>
  <si>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</si>
  <si>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</si>
  <si>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</si>
  <si>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</si>
  <si>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</si>
  <si>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</si>
  <si>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</si>
  <si>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</si>
  <si>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</si>
  <si>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</si>
  <si>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</si>
  <si>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</si>
  <si>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</si>
  <si>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</si>
  <si>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</si>
  <si>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</si>
  <si>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</si>
  <si>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</si>
  <si>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</si>
  <si>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</si>
  <si>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</si>
  <si>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</si>
  <si>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</si>
  <si>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</si>
  <si>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</si>
  <si>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</si>
  <si>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</si>
  <si>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</si>
  <si>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</si>
  <si>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</si>
  <si>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</si>
  <si>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</si>
  <si>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</si>
  <si>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</si>
  <si>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</si>
  <si>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</si>
  <si>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</si>
  <si>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</si>
  <si>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</si>
  <si>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</si>
  <si>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</si>
  <si>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</si>
  <si>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</si>
  <si>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</si>
  <si>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</si>
  <si>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</si>
  <si>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</si>
  <si>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</si>
  <si>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</si>
  <si>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</si>
  <si>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</si>
  <si>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</si>
  <si>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</si>
  <si>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</si>
  <si>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</si>
  <si>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</si>
  <si>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</si>
  <si>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</si>
  <si>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</si>
  <si>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</si>
  <si>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</si>
  <si>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</si>
  <si>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</si>
  <si>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</si>
  <si>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</si>
  <si>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</si>
  <si>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</si>
  <si>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</si>
  <si>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</si>
  <si>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</si>
  <si>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</si>
  <si>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</si>
  <si>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</si>
  <si>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</si>
  <si>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</si>
  <si>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</si>
  <si>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</si>
  <si>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</si>
  <si>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</si>
  <si>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</si>
  <si>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</si>
  <si>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</si>
  <si>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</si>
  <si>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</si>
  <si>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</si>
  <si>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</si>
  <si>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</si>
  <si>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</si>
  <si>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</si>
  <si>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</si>
  <si>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</si>
  <si>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</si>
  <si>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</si>
  <si>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</si>
  <si>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</si>
  <si>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</si>
  <si>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</si>
  <si>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</si>
  <si>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</si>
  <si>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</si>
  <si>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</si>
  <si>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</si>
  <si>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</si>
  <si>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</si>
  <si>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</si>
  <si>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</si>
  <si>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</si>
  <si>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</si>
  <si>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</si>
  <si>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</si>
  <si>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</si>
  <si>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</si>
  <si>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</si>
  <si>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</si>
  <si>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</si>
  <si>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</si>
  <si>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</si>
  <si>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</si>
  <si>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</si>
  <si>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</si>
  <si>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</si>
  <si>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</si>
  <si>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</si>
  <si>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</si>
  <si>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</si>
  <si>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</si>
  <si>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</si>
  <si>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</si>
  <si>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</si>
  <si>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</si>
  <si>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</si>
  <si>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</si>
  <si>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</si>
  <si>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</si>
  <si>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</si>
  <si>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</si>
  <si>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</si>
  <si>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</si>
  <si>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</si>
  <si>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</si>
  <si>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</si>
  <si>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</si>
  <si>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</si>
  <si>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</si>
  <si>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</si>
  <si>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</si>
  <si>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</si>
  <si>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</si>
  <si>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</si>
  <si>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</si>
  <si>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</si>
  <si>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</si>
  <si>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</si>
  <si>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</si>
  <si>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</si>
  <si>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</si>
  <si>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</si>
  <si>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</si>
  <si>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</si>
  <si>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</si>
  <si>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</si>
  <si>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</si>
  <si>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</si>
  <si>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</si>
  <si>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</si>
  <si>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</si>
  <si>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</si>
  <si>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</si>
  <si>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</si>
  <si>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</si>
  <si>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</si>
  <si>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</si>
  <si>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</si>
  <si>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</si>
  <si>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</si>
  <si>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</si>
  <si>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</si>
  <si>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</si>
  <si>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</si>
  <si>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</si>
  <si>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</si>
  <si>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</si>
  <si>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</si>
  <si>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</si>
  <si>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</si>
  <si>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</si>
  <si>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</si>
  <si>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</si>
  <si>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</si>
  <si>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</si>
  <si>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</si>
  <si>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</si>
  <si>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</si>
  <si>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</si>
  <si>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</si>
  <si>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</si>
  <si>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</si>
  <si>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</si>
  <si>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</si>
  <si>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</si>
  <si>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</si>
  <si>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</si>
  <si>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</si>
  <si>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</si>
  <si>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</si>
  <si>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</si>
  <si>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</si>
  <si>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</si>
  <si>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</si>
  <si>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</si>
  <si>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</si>
  <si>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</si>
  <si>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</si>
  <si>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</si>
  <si>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</si>
  <si>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</si>
  <si>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</si>
  <si>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</si>
  <si>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</si>
  <si>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</si>
  <si>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</si>
  <si>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</si>
  <si>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</si>
  <si>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</si>
  <si>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</si>
  <si>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</si>
  <si>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</si>
  <si>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</si>
  <si>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</si>
  <si>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</si>
  <si>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</si>
  <si>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</si>
  <si>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</si>
  <si>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</si>
  <si>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</si>
  <si>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</si>
  <si>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</si>
  <si>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</si>
  <si>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</si>
  <si>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</si>
  <si>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</si>
  <si>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</si>
  <si>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</si>
  <si>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</si>
  <si>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</si>
  <si>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</si>
  <si>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</si>
  <si>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</si>
  <si>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</si>
  <si>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</si>
  <si>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</si>
  <si>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</si>
  <si>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</si>
  <si>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</si>
  <si>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</si>
  <si>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</si>
  <si>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</si>
  <si>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</si>
  <si>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</si>
  <si>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</si>
  <si>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</si>
  <si>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</si>
  <si>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</si>
  <si>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</si>
  <si>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</si>
  <si>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</si>
  <si>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</si>
  <si>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</si>
  <si>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</si>
  <si>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</si>
  <si>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</si>
  <si>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</si>
  <si>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</si>
  <si>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</si>
  <si>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</si>
  <si>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</si>
  <si>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</si>
  <si>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</si>
  <si>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</si>
  <si>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</si>
  <si>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</si>
  <si>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</si>
  <si>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</si>
  <si>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</si>
  <si>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</si>
  <si>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</si>
  <si>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</si>
  <si>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</si>
  <si>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</si>
  <si>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</si>
  <si>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</si>
  <si>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</si>
  <si>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</si>
  <si>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</si>
  <si>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</si>
  <si>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</si>
  <si>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</si>
  <si>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</si>
  <si>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</si>
  <si>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</si>
  <si>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</si>
  <si>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</si>
  <si>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</si>
  <si>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</si>
  <si>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</si>
  <si>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</si>
  <si>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</si>
  <si>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</si>
  <si>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</si>
  <si>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</si>
  <si>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</si>
  <si>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</si>
  <si>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</si>
  <si>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</si>
  <si>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</si>
  <si>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</si>
  <si>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</si>
  <si>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</si>
  <si>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</si>
  <si>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</si>
  <si>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</si>
  <si>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</si>
  <si>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</si>
  <si>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</si>
  <si>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</si>
  <si>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</si>
  <si>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</si>
  <si>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</si>
  <si>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</si>
  <si>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</si>
  <si>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</si>
  <si>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</si>
  <si>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</si>
  <si>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</si>
  <si>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</si>
  <si>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</si>
  <si>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</si>
  <si>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</si>
  <si>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</si>
  <si>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</si>
  <si>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</si>
  <si>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</si>
  <si>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</si>
  <si>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</si>
  <si>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</si>
  <si>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</si>
  <si>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</si>
  <si>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</si>
  <si>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</si>
  <si>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</si>
  <si>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</si>
  <si>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</si>
  <si>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</si>
  <si>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</si>
  <si>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</si>
  <si>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</si>
  <si>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</si>
  <si>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</si>
  <si>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</si>
  <si>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</si>
  <si>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</si>
  <si>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</si>
  <si>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</si>
  <si>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</si>
  <si>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</si>
  <si>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</si>
  <si>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</si>
  <si>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</si>
  <si>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</si>
  <si>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</si>
  <si>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</si>
  <si>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</si>
  <si>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</si>
  <si>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</si>
  <si>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</si>
  <si>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</si>
  <si>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</si>
  <si>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</si>
  <si>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</si>
  <si>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</si>
  <si>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</si>
  <si>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</si>
  <si>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</si>
  <si>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</si>
  <si>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</si>
  <si>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</si>
  <si>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</si>
  <si>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</si>
  <si>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</si>
  <si>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</si>
  <si>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</si>
  <si>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</si>
  <si>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</si>
  <si>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</si>
  <si>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</si>
  <si>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</si>
  <si>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</si>
  <si>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</si>
  <si>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</si>
  <si>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</si>
  <si>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</si>
  <si>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</si>
  <si>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</si>
  <si>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</si>
  <si>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</si>
  <si>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</si>
  <si>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</si>
  <si>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</si>
  <si>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</si>
  <si>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</si>
  <si>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</si>
  <si>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</si>
  <si>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</si>
  <si>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</si>
  <si>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</si>
  <si>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</si>
  <si>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</si>
  <si>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</si>
  <si>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</si>
  <si>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</si>
  <si>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</si>
  <si>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</si>
  <si>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</si>
  <si>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</si>
  <si>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</si>
  <si>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</si>
  <si>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</si>
  <si>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</si>
  <si>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</si>
  <si>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</si>
  <si>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</si>
  <si>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</si>
  <si>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</si>
  <si>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</si>
  <si>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</si>
  <si>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</si>
  <si>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</si>
  <si>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</si>
  <si>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</si>
  <si>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</si>
  <si>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</si>
  <si>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</si>
  <si>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</si>
  <si>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</si>
  <si>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</si>
  <si>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</si>
  <si>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</si>
  <si>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</si>
  <si>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</si>
  <si>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</si>
  <si>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</si>
  <si>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</si>
  <si>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</si>
  <si>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</si>
  <si>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</si>
  <si>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</si>
  <si>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</si>
  <si>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</si>
  <si>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</si>
  <si>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</si>
  <si>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</si>
  <si>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</si>
  <si>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</si>
  <si>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</si>
  <si>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</si>
  <si>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</si>
  <si>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</si>
  <si>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</si>
  <si>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</si>
  <si>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</si>
  <si>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</si>
  <si>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</si>
  <si>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</si>
  <si>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</si>
  <si>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</si>
  <si>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</si>
  <si>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</si>
  <si>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</si>
  <si>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</si>
  <si>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</si>
  <si>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</si>
  <si>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</si>
  <si>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</si>
  <si>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</si>
  <si>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</si>
  <si>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</si>
  <si>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</si>
  <si>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</si>
  <si>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</si>
  <si>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</si>
  <si>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</si>
  <si>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</si>
  <si>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</si>
  <si>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</si>
  <si>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</si>
  <si>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</si>
  <si>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</si>
  <si>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</si>
  <si>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</si>
  <si>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</si>
  <si>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</si>
  <si>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</si>
  <si>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</si>
  <si>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</si>
  <si>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</si>
  <si>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</si>
  <si>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</si>
  <si>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</si>
  <si>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</si>
  <si>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</si>
  <si>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</si>
  <si>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</si>
  <si>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</si>
  <si>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</si>
  <si>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</si>
  <si>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</si>
  <si>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</si>
  <si>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</si>
  <si>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</si>
  <si>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</si>
  <si>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</si>
  <si>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</si>
  <si>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</si>
  <si>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</si>
  <si>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</si>
  <si>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</si>
  <si>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</si>
  <si>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</si>
  <si>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</si>
  <si>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</si>
  <si>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</si>
  <si>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</si>
  <si>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</si>
  <si>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</si>
  <si>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</si>
  <si>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</si>
  <si>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</si>
  <si>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</si>
  <si>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</si>
  <si>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</si>
  <si>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</si>
  <si>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</si>
  <si>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</si>
  <si>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</si>
  <si>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</si>
  <si>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</si>
  <si>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</si>
  <si>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</si>
  <si>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</si>
  <si>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</si>
  <si>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</si>
  <si>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</si>
  <si>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</si>
  <si>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</si>
  <si>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</si>
  <si>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</si>
  <si>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</si>
  <si>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</si>
  <si>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</si>
  <si>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</si>
  <si>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</si>
  <si>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</si>
  <si>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</si>
  <si>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</si>
  <si>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</si>
  <si>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</si>
  <si>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</si>
  <si>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</si>
  <si>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</si>
  <si>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</si>
  <si>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</si>
  <si>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</si>
  <si>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</si>
  <si>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</si>
  <si>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</si>
  <si>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</si>
  <si>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</si>
  <si>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</si>
  <si>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</si>
  <si>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</si>
  <si>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</si>
  <si>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</si>
  <si>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</si>
  <si>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</si>
  <si>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</si>
  <si>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</si>
  <si>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</si>
  <si>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</si>
  <si>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</si>
  <si>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</si>
  <si>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</si>
  <si>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</si>
  <si>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</si>
  <si>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</si>
  <si>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</si>
  <si>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</si>
  <si>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</si>
  <si>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</si>
  <si>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</si>
  <si>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</si>
  <si>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</si>
  <si>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</si>
  <si>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</si>
  <si>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</si>
  <si>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</si>
  <si>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</si>
  <si>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</si>
  <si>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</si>
  <si>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</si>
  <si>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</si>
  <si>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</si>
  <si>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</si>
  <si>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</si>
  <si>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</si>
  <si>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</si>
  <si>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</si>
  <si>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</si>
  <si>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</si>
  <si>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</si>
  <si>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</si>
  <si>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</si>
  <si>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</si>
  <si>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</si>
  <si>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</si>
  <si>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</si>
  <si>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</si>
  <si>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</si>
  <si>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</si>
  <si>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</si>
  <si>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</si>
  <si>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</si>
  <si>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</si>
  <si>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</si>
  <si>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</si>
  <si>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</si>
  <si>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</si>
  <si>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</si>
  <si>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</si>
  <si>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</si>
  <si>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</si>
  <si>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</si>
  <si>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</si>
  <si>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</si>
  <si>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</si>
  <si>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</si>
  <si>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</si>
  <si>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</si>
  <si>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</si>
  <si>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</si>
  <si>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</si>
  <si>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</si>
  <si>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</si>
  <si>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</si>
  <si>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</si>
  <si>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</si>
  <si>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</si>
  <si>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</si>
  <si>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</si>
  <si>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</si>
  <si>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</si>
  <si>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</si>
  <si>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</si>
  <si>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</si>
  <si>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</si>
  <si>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</si>
  <si>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</si>
  <si>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</si>
  <si>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</si>
  <si>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</si>
  <si>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</si>
  <si>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</si>
  <si>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</si>
  <si>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</si>
  <si>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</si>
  <si>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</si>
  <si>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</si>
  <si>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</si>
  <si>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</si>
  <si>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</si>
  <si>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</si>
  <si>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</si>
  <si>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</si>
  <si>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</si>
  <si>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</si>
  <si>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</si>
  <si>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</si>
  <si>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</si>
  <si>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</si>
  <si>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</si>
  <si>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</si>
  <si>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</si>
  <si>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</si>
  <si>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</si>
  <si>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</si>
  <si>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</si>
  <si>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</si>
  <si>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</si>
  <si>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</si>
  <si>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</si>
  <si>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</si>
  <si>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</si>
  <si>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</si>
  <si>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</si>
  <si>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</si>
  <si>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</si>
  <si>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</si>
  <si>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</si>
  <si>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</si>
  <si>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</si>
  <si>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</si>
  <si>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</si>
  <si>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</si>
  <si>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</si>
  <si>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</si>
  <si>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</si>
  <si>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</si>
  <si>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</si>
  <si>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</si>
  <si>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</si>
  <si>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</si>
  <si>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</si>
  <si>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</si>
  <si>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</si>
  <si>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</si>
  <si>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</si>
  <si>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</si>
  <si>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</si>
  <si>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</si>
  <si>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</si>
  <si>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</si>
  <si>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</si>
  <si>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</si>
  <si>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</si>
  <si>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</si>
  <si>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</si>
  <si>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</si>
  <si>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</si>
  <si>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</si>
  <si>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</si>
  <si>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</si>
  <si>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</si>
  <si>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</si>
  <si>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</si>
  <si>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</si>
  <si>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</si>
  <si>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</si>
  <si>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</si>
  <si>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</si>
  <si>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</si>
  <si>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</si>
  <si>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</si>
  <si>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</si>
  <si>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</si>
  <si>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</si>
  <si>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</si>
  <si>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</si>
  <si>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</si>
  <si>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</si>
  <si>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</si>
  <si>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</si>
  <si>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</si>
  <si>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</si>
  <si>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</si>
  <si>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</si>
  <si>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</si>
  <si>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</si>
  <si>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</si>
  <si>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</si>
  <si>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</si>
  <si>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</si>
  <si>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</si>
  <si>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</si>
  <si>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</si>
  <si>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</si>
  <si>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</si>
  <si>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</si>
  <si>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</si>
  <si>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</si>
  <si>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</si>
  <si>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</si>
  <si>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</si>
  <si>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</si>
  <si>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</si>
  <si>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</si>
  <si>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</si>
  <si>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</si>
  <si>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</si>
  <si>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</si>
  <si>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</si>
  <si>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</si>
  <si>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</si>
  <si>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</si>
  <si>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</si>
  <si>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</si>
  <si>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</si>
  <si>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</si>
  <si>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</si>
  <si>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</si>
  <si>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</si>
  <si>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</si>
  <si>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</si>
  <si>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</si>
  <si>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</si>
  <si>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</si>
  <si>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</si>
  <si>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</si>
  <si>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</si>
  <si>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</si>
  <si>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</si>
  <si>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</si>
  <si>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</si>
  <si>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</si>
  <si>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</si>
  <si>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</si>
  <si>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</si>
  <si>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</si>
  <si>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</si>
  <si>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</si>
  <si>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</si>
  <si>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</si>
  <si>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</si>
  <si>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</si>
  <si>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</si>
  <si>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</si>
  <si>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</si>
  <si>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</si>
  <si>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</si>
  <si>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</si>
  <si>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</si>
  <si>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</si>
  <si>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</si>
  <si>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</si>
  <si>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</si>
  <si>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</si>
  <si>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</si>
  <si>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</si>
  <si>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</si>
  <si>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</si>
  <si>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</si>
  <si>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</si>
  <si>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</si>
  <si>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</si>
  <si>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</si>
  <si>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</si>
  <si>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</si>
  <si>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</si>
  <si>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</si>
  <si>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</si>
  <si>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</si>
  <si>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</si>
  <si>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</si>
  <si>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</si>
  <si>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</si>
  <si>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</si>
  <si>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</si>
  <si>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</si>
  <si>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</si>
  <si>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</si>
  <si>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</si>
  <si>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</si>
  <si>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</si>
  <si>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</si>
  <si>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</si>
  <si>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</si>
  <si>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</si>
  <si>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</si>
  <si>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</si>
  <si>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</si>
  <si>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</si>
  <si>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</si>
  <si>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</si>
  <si>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</si>
  <si>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</si>
  <si>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</si>
  <si>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</si>
  <si>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</si>
  <si>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</si>
  <si>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</si>
  <si>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</si>
  <si>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</si>
  <si>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</si>
  <si>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</si>
  <si>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</si>
  <si>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</si>
  <si>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</si>
  <si>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</si>
  <si>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</si>
  <si>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</si>
  <si>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</si>
  <si>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</si>
  <si>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</si>
  <si>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</si>
  <si>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</si>
  <si>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</si>
  <si>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</si>
  <si>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</si>
  <si>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</si>
  <si>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</si>
  <si>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</si>
  <si>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</si>
  <si>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</si>
  <si>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</si>
  <si>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</si>
  <si>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</si>
  <si>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</si>
  <si>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</si>
  <si>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</si>
  <si>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</si>
  <si>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</si>
  <si>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</si>
  <si>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</si>
  <si>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</si>
  <si>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</si>
  <si>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</si>
  <si>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</si>
  <si>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</si>
  <si>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</si>
  <si>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</si>
  <si>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</si>
  <si>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</si>
  <si>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</si>
  <si>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</si>
  <si>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</si>
  <si>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</si>
  <si>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</si>
  <si>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</si>
  <si>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</si>
  <si>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</si>
  <si>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</si>
  <si>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</si>
  <si>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</si>
  <si>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</si>
  <si>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</si>
  <si>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</si>
  <si>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</si>
  <si>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</si>
  <si>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</si>
  <si>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</si>
  <si>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</si>
  <si>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</si>
  <si>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</si>
  <si>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</si>
  <si>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</si>
  <si>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</si>
  <si>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</si>
  <si>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</si>
  <si>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</si>
  <si>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</si>
  <si>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</si>
  <si>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</si>
  <si>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</si>
  <si>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</si>
  <si>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</si>
  <si>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</si>
  <si>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</si>
  <si>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</si>
  <si>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</si>
  <si>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</si>
  <si>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</si>
  <si>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</si>
  <si>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</si>
  <si>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</si>
  <si>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</si>
  <si>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</si>
  <si>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</si>
  <si>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</si>
  <si>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</si>
  <si>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</si>
  <si>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</si>
  <si>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</si>
  <si>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</si>
  <si>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</si>
  <si>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</si>
  <si>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</si>
  <si>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</si>
  <si>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</si>
  <si>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</si>
  <si>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</si>
  <si>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</si>
  <si>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</si>
  <si>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</si>
  <si>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</si>
  <si>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</si>
  <si>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</si>
  <si>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</si>
  <si>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</si>
  <si>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</si>
  <si>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</si>
  <si>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</si>
  <si>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</si>
  <si>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</si>
  <si>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</si>
  <si>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</si>
  <si>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</si>
  <si>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</si>
  <si>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</si>
  <si>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</si>
  <si>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</si>
  <si>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</si>
  <si>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</si>
  <si>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</si>
  <si>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</si>
  <si>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</si>
  <si>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</si>
  <si>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</si>
  <si>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</si>
  <si>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</si>
  <si>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</si>
  <si>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</si>
  <si>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</si>
  <si>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</si>
  <si>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</si>
  <si>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</si>
  <si>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</si>
  <si>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</si>
  <si>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</si>
  <si>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</si>
  <si>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</si>
  <si>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</si>
  <si>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</si>
  <si>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</si>
  <si>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</si>
  <si>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</si>
  <si>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</si>
  <si>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</si>
  <si>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</si>
  <si>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</si>
  <si>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</si>
  <si>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</si>
  <si>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</si>
  <si>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</si>
  <si>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</si>
  <si>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</si>
  <si>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</si>
  <si>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</si>
  <si>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</si>
  <si>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</si>
  <si>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</si>
  <si>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</si>
  <si>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</si>
  <si>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</si>
  <si>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</si>
  <si>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</si>
  <si>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</si>
  <si>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</si>
  <si>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</si>
  <si>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</si>
  <si>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</si>
  <si>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</si>
  <si>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</si>
  <si>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</si>
  <si>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</si>
  <si>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</si>
  <si>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</si>
  <si>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</si>
  <si>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</si>
  <si>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</si>
  <si>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</si>
  <si>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</si>
  <si>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</si>
  <si>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</si>
  <si>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</si>
  <si>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</si>
  <si>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</si>
  <si>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</si>
  <si>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</si>
  <si>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</si>
  <si>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</si>
  <si>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</si>
  <si>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</si>
  <si>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</si>
  <si>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</si>
  <si>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</si>
  <si>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</si>
  <si>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</si>
  <si>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</si>
  <si>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</si>
  <si>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</si>
  <si>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</si>
  <si>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</si>
  <si>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</si>
  <si>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</si>
  <si>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</si>
  <si>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</si>
  <si>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</si>
  <si>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</si>
  <si>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</si>
  <si>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</si>
  <si>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</si>
  <si>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</si>
  <si>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</si>
  <si>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</si>
  <si>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</si>
  <si>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</si>
  <si>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</si>
  <si>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</si>
  <si>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</si>
  <si>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</si>
  <si>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</si>
  <si>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</si>
  <si>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</si>
  <si>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</si>
  <si>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</si>
  <si>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</si>
  <si>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</si>
  <si>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</si>
  <si>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</si>
  <si>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</si>
  <si>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</si>
  <si>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</si>
  <si>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</si>
  <si>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</si>
  <si>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</si>
  <si>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</si>
  <si>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</si>
  <si>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</si>
  <si>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</si>
  <si>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</si>
  <si>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</si>
  <si>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</si>
  <si>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</si>
  <si>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</si>
  <si>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</si>
  <si>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</si>
  <si>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</si>
  <si>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</si>
  <si>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</si>
  <si>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</si>
  <si>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</si>
  <si>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</si>
  <si>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</si>
  <si>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</si>
  <si>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</si>
  <si>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</si>
  <si>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</si>
  <si>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</si>
  <si>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</si>
  <si>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</si>
  <si>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</si>
  <si>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</si>
  <si>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</si>
  <si>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</si>
  <si>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</si>
  <si>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</si>
  <si>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</si>
  <si>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</si>
  <si>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</si>
  <si>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</si>
  <si>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</si>
  <si>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</si>
  <si>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</si>
  <si>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</si>
  <si>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</si>
  <si>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</si>
  <si>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</si>
  <si>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</si>
  <si>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</si>
  <si>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</si>
  <si>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</si>
  <si>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</si>
  <si>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</si>
  <si>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</si>
  <si>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</si>
  <si>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</si>
  <si>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</si>
  <si>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</si>
  <si>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</si>
  <si>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</si>
  <si>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</si>
  <si>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</si>
  <si>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</si>
  <si>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</si>
  <si>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</si>
  <si>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</si>
  <si>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</si>
  <si>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</si>
  <si>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</si>
  <si>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</si>
  <si>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</si>
  <si>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</si>
  <si>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</si>
  <si>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</si>
  <si>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</si>
  <si>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</si>
  <si>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</si>
  <si>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</si>
  <si>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</si>
  <si>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</si>
  <si>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</si>
  <si>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</si>
  <si>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</si>
  <si>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</si>
  <si>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</si>
  <si>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</si>
  <si>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</si>
  <si>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</si>
  <si>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</si>
  <si>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</si>
  <si>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</si>
  <si>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</si>
  <si>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</si>
  <si>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</si>
  <si>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</si>
  <si>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</si>
  <si>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</si>
  <si>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</si>
  <si>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</si>
  <si>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</si>
  <si>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</si>
  <si>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</si>
  <si>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</si>
  <si>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</si>
  <si>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</si>
  <si>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</si>
  <si>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</si>
  <si>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</si>
  <si>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</si>
  <si>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</si>
  <si>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</si>
  <si>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</si>
  <si>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</si>
  <si>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</si>
  <si>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</si>
  <si>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</si>
  <si>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</si>
  <si>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</si>
  <si>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</si>
  <si>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</si>
  <si>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</si>
  <si>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</si>
  <si>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</si>
  <si>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</si>
  <si>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</si>
  <si>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</si>
  <si>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</si>
  <si>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</si>
  <si>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</si>
  <si>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</si>
  <si>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</si>
  <si>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</si>
  <si>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</si>
  <si>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</si>
  <si>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</si>
  <si>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</si>
  <si>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</si>
  <si>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</si>
  <si>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</si>
  <si>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</si>
  <si>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</si>
  <si>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</si>
  <si>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</si>
  <si>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</si>
  <si>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</si>
  <si>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</si>
  <si>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</si>
  <si>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</si>
  <si>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</si>
  <si>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</si>
  <si>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</si>
  <si>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</si>
  <si>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</si>
  <si>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</si>
  <si>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</si>
  <si>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</si>
  <si>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</si>
  <si>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</si>
  <si>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</si>
  <si>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</si>
  <si>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</si>
  <si>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</si>
  <si>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</si>
  <si>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</si>
  <si>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</si>
  <si>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</si>
  <si>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</si>
  <si>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</si>
  <si>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</si>
  <si>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</si>
  <si>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</si>
  <si>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</si>
  <si>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</si>
  <si>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</si>
  <si>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</si>
  <si>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</si>
  <si>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</si>
  <si>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</si>
  <si>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</si>
  <si>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</si>
  <si>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</si>
  <si>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</si>
  <si>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</si>
  <si>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</si>
  <si>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</si>
  <si>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</si>
  <si>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</si>
  <si>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</si>
  <si>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</si>
  <si>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</si>
  <si>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</si>
  <si>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</si>
  <si>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</si>
  <si>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</si>
  <si>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</si>
  <si>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</si>
  <si>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</si>
  <si>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</si>
  <si>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</si>
  <si>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</si>
  <si>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</si>
  <si>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</si>
  <si>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</si>
  <si>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</si>
  <si>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</si>
  <si>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</si>
  <si>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</si>
  <si>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</si>
  <si>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</si>
  <si>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</si>
  <si>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</si>
  <si>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</si>
  <si>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</si>
  <si>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</si>
  <si>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</si>
  <si>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</si>
  <si>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</si>
  <si>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</si>
  <si>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</si>
  <si>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</si>
  <si>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</si>
  <si>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</si>
  <si>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</si>
  <si>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</si>
  <si>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</si>
  <si>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</si>
  <si>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</si>
  <si>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</si>
  <si>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</si>
  <si>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</si>
  <si>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</si>
  <si>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</si>
  <si>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</si>
  <si>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</si>
  <si>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</si>
  <si>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</si>
  <si>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</si>
  <si>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</si>
  <si>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</si>
  <si>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</si>
  <si>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</si>
  <si>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</si>
  <si>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</si>
  <si>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</si>
  <si>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</si>
  <si>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</si>
  <si>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</si>
  <si>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</si>
  <si>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</si>
  <si>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</si>
  <si>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</si>
  <si>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</si>
  <si>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</si>
  <si>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</si>
  <si>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</si>
  <si>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</si>
  <si>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</si>
  <si>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</si>
  <si>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</si>
  <si>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</si>
  <si>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</si>
  <si>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</si>
  <si>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</si>
  <si>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</si>
  <si>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</si>
  <si>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</si>
  <si>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</si>
  <si>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</si>
  <si>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</si>
  <si>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</si>
  <si>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</si>
  <si>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</si>
  <si>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</si>
  <si>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</si>
  <si>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</si>
  <si>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</si>
  <si>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</si>
  <si>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</si>
  <si>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</si>
  <si>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</si>
  <si>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</si>
  <si>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</si>
  <si>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</si>
  <si>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</si>
  <si>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</si>
  <si>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</si>
  <si>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</si>
  <si>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</si>
  <si>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</si>
  <si>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</si>
  <si>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</si>
  <si>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</si>
  <si>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</si>
  <si>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</si>
  <si>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</si>
  <si>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</si>
  <si>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</si>
  <si>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</si>
  <si>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</si>
  <si>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</si>
  <si>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</si>
  <si>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</si>
  <si>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</si>
  <si>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</si>
  <si>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</si>
  <si>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</si>
  <si>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</si>
  <si>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</si>
  <si>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</si>
  <si>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</si>
  <si>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</si>
  <si>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</si>
  <si>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</si>
  <si>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</si>
  <si>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</si>
  <si>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</si>
  <si>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</si>
  <si>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</si>
  <si>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</si>
  <si>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</si>
  <si>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</si>
  <si>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</si>
  <si>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</si>
  <si>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</si>
  <si>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</si>
  <si>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</si>
  <si>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</si>
  <si>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</si>
  <si>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</si>
  <si>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</si>
  <si>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</si>
  <si>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</si>
  <si>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</si>
  <si>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</si>
  <si>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</si>
  <si>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</si>
  <si>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</si>
  <si>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</si>
  <si>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</si>
  <si>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</si>
  <si>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</si>
  <si>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</si>
  <si>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</si>
  <si>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</si>
  <si>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</si>
  <si>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</si>
  <si>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</si>
  <si>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</si>
  <si>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</si>
  <si>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</si>
  <si>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</si>
  <si>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</si>
  <si>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</si>
  <si>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</si>
  <si>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</si>
  <si>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</si>
  <si>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</si>
  <si>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</si>
  <si>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</si>
  <si>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</si>
  <si>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</si>
  <si>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</si>
  <si>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</si>
  <si>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</si>
  <si>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</si>
  <si>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</si>
  <si>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</si>
  <si>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</si>
  <si>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</si>
  <si>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</si>
  <si>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</si>
  <si>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</si>
  <si>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</si>
  <si>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</si>
  <si>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</si>
  <si>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</si>
  <si>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</si>
  <si>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</si>
  <si>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</si>
  <si>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</si>
  <si>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</si>
  <si>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</si>
  <si>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</si>
  <si>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</si>
  <si>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</si>
  <si>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</si>
  <si>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</si>
  <si>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</si>
  <si>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</si>
  <si>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</si>
  <si>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</si>
  <si>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</si>
  <si>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</si>
  <si>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</si>
  <si>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</si>
  <si>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</si>
  <si>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</si>
  <si>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</si>
  <si>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</si>
  <si>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</si>
  <si>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</si>
  <si>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</si>
  <si>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</si>
  <si>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</si>
  <si>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</si>
  <si>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</si>
  <si>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</si>
  <si>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</si>
  <si>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</si>
  <si>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</si>
  <si>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</si>
  <si>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</si>
  <si>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</si>
  <si>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</si>
  <si>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</si>
  <si>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</si>
  <si>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</si>
  <si>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</si>
  <si>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</si>
  <si>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</si>
  <si>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</si>
  <si>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</si>
  <si>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</si>
  <si>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</si>
  <si>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</si>
  <si>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</si>
  <si>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</si>
  <si>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</si>
  <si>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</si>
  <si>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</si>
  <si>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</si>
  <si>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</si>
  <si>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</si>
  <si>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</si>
  <si>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</si>
  <si>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</si>
  <si>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</si>
  <si>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</si>
  <si>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</si>
  <si>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</si>
  <si>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</si>
  <si>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</si>
  <si>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</si>
  <si>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</si>
  <si>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</si>
  <si>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</si>
  <si>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</si>
  <si>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</si>
  <si>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</si>
  <si>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</si>
  <si>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</si>
  <si>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</si>
  <si>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</si>
  <si>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</si>
  <si>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</si>
  <si>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</si>
  <si>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</si>
  <si>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</si>
  <si>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</si>
  <si>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</si>
  <si>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</si>
  <si>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</si>
  <si>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</si>
  <si>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</si>
  <si>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</si>
  <si>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</si>
  <si>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</si>
  <si>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</si>
  <si>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</si>
  <si>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</si>
  <si>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</si>
  <si>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</si>
  <si>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</si>
  <si>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</si>
  <si>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</si>
  <si>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</si>
  <si>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</si>
  <si>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</si>
  <si>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</si>
  <si>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</si>
  <si>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</si>
  <si>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</si>
  <si>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</si>
  <si>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</si>
  <si>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</si>
  <si>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</si>
  <si>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</si>
  <si>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</si>
  <si>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</si>
  <si>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</si>
  <si>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</si>
  <si>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</si>
  <si>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</si>
  <si>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</si>
  <si>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</si>
  <si>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</si>
  <si>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</si>
  <si>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</si>
  <si>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</si>
  <si>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</si>
  <si>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</si>
  <si>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</si>
  <si>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</si>
  <si>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</si>
  <si>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</si>
  <si>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</si>
  <si>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</si>
  <si>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</si>
  <si>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</si>
  <si>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</si>
  <si>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</si>
  <si>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</si>
  <si>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</si>
  <si>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</si>
  <si>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</si>
  <si>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</si>
  <si>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</si>
  <si>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</si>
  <si>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</si>
  <si>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</si>
  <si>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</si>
  <si>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</si>
  <si>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</si>
  <si>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</si>
  <si>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</si>
  <si>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</si>
  <si>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</si>
  <si>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</si>
  <si>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</si>
  <si>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</si>
  <si>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</si>
  <si>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</si>
  <si>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</si>
  <si>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</si>
  <si>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</si>
  <si>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</si>
  <si>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</si>
  <si>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</si>
  <si>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</si>
  <si>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</si>
  <si>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</si>
  <si>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</si>
  <si>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</si>
  <si>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</si>
  <si>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</si>
  <si>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</si>
  <si>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</si>
  <si>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</si>
  <si>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</si>
  <si>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</si>
  <si>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</si>
  <si>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</si>
  <si>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</si>
  <si>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</si>
  <si>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</si>
  <si>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</si>
  <si>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</si>
  <si>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</si>
  <si>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</si>
  <si>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</si>
  <si>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</si>
  <si>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</si>
  <si>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</si>
  <si>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</si>
  <si>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</si>
  <si>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</si>
  <si>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</si>
  <si>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</si>
  <si>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</si>
  <si>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</si>
  <si>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</si>
  <si>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</si>
  <si>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</si>
  <si>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</si>
  <si>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</si>
  <si>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</si>
  <si>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</si>
  <si>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</si>
  <si>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</si>
  <si>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</si>
  <si>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</si>
  <si>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</si>
  <si>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</si>
  <si>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</si>
  <si>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</si>
  <si>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</si>
  <si>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</si>
  <si>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</si>
  <si>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</si>
  <si>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</si>
  <si>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</si>
  <si>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</si>
  <si>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</si>
  <si>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</si>
  <si>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</si>
  <si>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</si>
  <si>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</si>
  <si>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</si>
  <si>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</si>
  <si>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</si>
  <si>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</si>
  <si>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</si>
  <si>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</si>
  <si>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</si>
  <si>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</si>
  <si>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</si>
  <si>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</si>
  <si>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</si>
  <si>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</si>
  <si>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</si>
  <si>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</si>
  <si>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</si>
  <si>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</si>
  <si>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</si>
  <si>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</si>
  <si>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</si>
  <si>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</si>
  <si>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</si>
  <si>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</si>
  <si>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</si>
  <si>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</si>
  <si>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</si>
  <si>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</si>
  <si>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</si>
  <si>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</si>
  <si>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</si>
  <si>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</si>
  <si>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</si>
  <si>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</si>
  <si>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</si>
  <si>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</si>
  <si>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</si>
  <si>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</si>
  <si>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</si>
  <si>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</si>
  <si>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</si>
  <si>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</si>
  <si>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</si>
  <si>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</si>
  <si>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</si>
  <si>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</si>
  <si>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</si>
  <si>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</si>
  <si>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</si>
  <si>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</si>
  <si>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</si>
  <si>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</si>
  <si>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</si>
  <si>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</si>
  <si>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</si>
  <si>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</si>
  <si>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</si>
  <si>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</si>
  <si>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</si>
  <si>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</si>
  <si>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</si>
  <si>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</si>
  <si>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</si>
  <si>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</si>
  <si>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</si>
  <si>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</si>
  <si>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</si>
  <si>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</si>
  <si>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</si>
  <si>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</si>
  <si>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</si>
  <si>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</si>
  <si>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</si>
  <si>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</si>
  <si>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</si>
  <si>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</si>
  <si>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</si>
  <si>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</si>
  <si>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</si>
  <si>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</si>
  <si>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</si>
  <si>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</si>
  <si>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</si>
  <si>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</si>
  <si>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</si>
  <si>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</si>
  <si>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</si>
  <si>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</si>
  <si>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</si>
  <si>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</si>
  <si>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</si>
  <si>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</si>
  <si>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</si>
  <si>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</si>
  <si>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</si>
  <si>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</si>
  <si>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</si>
  <si>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</si>
  <si>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</si>
  <si>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</si>
  <si>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</si>
  <si>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</si>
  <si>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</si>
  <si>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</si>
  <si>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</si>
  <si>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</si>
  <si>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</si>
  <si>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</si>
  <si>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</si>
  <si>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</si>
  <si>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</si>
  <si>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</si>
  <si>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</si>
  <si>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</si>
  <si>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</si>
  <si>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</si>
  <si>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</si>
  <si>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</si>
  <si>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</si>
  <si>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</si>
  <si>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</si>
  <si>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</si>
  <si>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</si>
  <si>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</si>
  <si>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</si>
  <si>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</si>
  <si>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</si>
  <si>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</si>
  <si>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</si>
  <si>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</si>
  <si>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</si>
  <si>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</si>
  <si>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</si>
  <si>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</si>
  <si>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</si>
  <si>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</si>
  <si>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</si>
  <si>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</si>
  <si>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</si>
  <si>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</si>
  <si>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</si>
  <si>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</si>
  <si>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</si>
  <si>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</si>
  <si>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</si>
  <si>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</si>
  <si>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</si>
  <si>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</si>
  <si>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</si>
  <si>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</si>
  <si>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</si>
  <si>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</si>
  <si>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</si>
  <si>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</si>
  <si>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</si>
  <si>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</si>
  <si>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</si>
  <si>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</si>
  <si>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</si>
  <si>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</si>
  <si>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</si>
  <si>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</si>
  <si>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</si>
  <si>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</si>
  <si>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</si>
  <si>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</si>
  <si>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</si>
  <si>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</si>
  <si>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</si>
  <si>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</si>
  <si>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</si>
  <si>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</si>
  <si>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</si>
  <si>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</si>
  <si>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</si>
  <si>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</si>
  <si>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</si>
  <si>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</si>
  <si>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</si>
  <si>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</si>
  <si>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</si>
  <si>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</si>
  <si>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</si>
  <si>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</si>
  <si>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</si>
  <si>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</si>
  <si>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</si>
  <si>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</si>
  <si>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</si>
  <si>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</si>
  <si>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</si>
  <si>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</si>
  <si>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</si>
  <si>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</si>
  <si>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</si>
  <si>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</si>
  <si>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</si>
  <si>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</si>
  <si>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</si>
  <si>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</si>
  <si>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</si>
  <si>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</si>
  <si>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</si>
  <si>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</si>
  <si>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</si>
  <si>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</si>
  <si>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</si>
  <si>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</si>
  <si>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</si>
  <si>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</si>
  <si>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</si>
  <si>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</si>
  <si>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</si>
  <si>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</si>
  <si>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</si>
  <si>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</si>
  <si>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</si>
  <si>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</si>
  <si>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</si>
  <si>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</si>
  <si>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</si>
  <si>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</si>
  <si>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</si>
  <si>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</si>
  <si>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</si>
  <si>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</si>
  <si>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</si>
  <si>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</si>
  <si>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</si>
  <si>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</si>
  <si>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</si>
  <si>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</si>
  <si>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</si>
  <si>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</si>
  <si>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</si>
  <si>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</si>
  <si>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</si>
  <si>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</si>
  <si>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</si>
  <si>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</si>
  <si>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</si>
  <si>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</si>
  <si>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</si>
  <si>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</si>
  <si>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</si>
  <si>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</si>
  <si>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</si>
  <si>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</si>
  <si>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</si>
  <si>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</si>
  <si>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</si>
  <si>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</si>
  <si>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</si>
  <si>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</si>
  <si>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</si>
  <si>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</si>
  <si>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</si>
  <si>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</si>
  <si>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</si>
  <si>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</si>
  <si>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</si>
  <si>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</si>
  <si>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</si>
  <si>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</si>
  <si>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</si>
  <si>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</si>
  <si>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</si>
  <si>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</si>
  <si>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</si>
  <si>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</si>
  <si>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</si>
  <si>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</si>
  <si>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</si>
  <si>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</si>
  <si>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</si>
  <si>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</si>
  <si>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</si>
  <si>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</si>
  <si>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</si>
  <si>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</si>
  <si>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</si>
  <si>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</si>
  <si>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</si>
  <si>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</si>
  <si>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</si>
  <si>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</si>
  <si>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</si>
  <si>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</si>
  <si>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</si>
  <si>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</si>
  <si>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</si>
  <si>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</si>
  <si>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</si>
  <si>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</si>
  <si>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</si>
  <si>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</si>
  <si>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</si>
  <si>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</si>
  <si>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</si>
  <si>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</si>
  <si>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</si>
  <si>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</si>
  <si>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</si>
  <si>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</si>
  <si>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</si>
  <si>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</si>
  <si>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</si>
  <si>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</si>
  <si>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</si>
  <si>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</si>
  <si>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</si>
  <si>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</si>
  <si>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</si>
  <si>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</si>
  <si>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</si>
  <si>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</si>
  <si>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</si>
  <si>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</si>
  <si>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</si>
  <si>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</si>
  <si>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</si>
  <si>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</si>
  <si>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</si>
  <si>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</si>
  <si>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</si>
  <si>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</si>
  <si>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</si>
  <si>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</si>
  <si>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</si>
  <si>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</si>
  <si>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</si>
  <si>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</si>
  <si>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</si>
  <si>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</si>
  <si>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</si>
  <si>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</si>
  <si>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</si>
  <si>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</si>
  <si>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</si>
  <si>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</si>
  <si>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</si>
  <si>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</si>
  <si>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</si>
  <si>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</si>
  <si>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</si>
  <si>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</si>
  <si>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</si>
  <si>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</si>
  <si>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</si>
  <si>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</si>
  <si>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</si>
  <si>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</si>
  <si>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</si>
  <si>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</si>
  <si>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</si>
  <si>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</si>
  <si>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</si>
  <si>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</si>
  <si>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</si>
  <si>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</si>
  <si>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</si>
  <si>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</si>
  <si>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</si>
  <si>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</si>
  <si>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</si>
  <si>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</si>
  <si>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</si>
  <si>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</si>
  <si>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</si>
  <si>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</si>
  <si>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</si>
  <si>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</si>
  <si>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</si>
  <si>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</si>
  <si>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</si>
  <si>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</si>
  <si>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</si>
  <si>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</si>
  <si>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</si>
  <si>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</si>
  <si>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</si>
  <si>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</si>
  <si>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</si>
  <si>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</si>
  <si>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</si>
  <si>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</si>
  <si>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</si>
  <si>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</si>
  <si>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</si>
  <si>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</si>
  <si>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</si>
  <si>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</si>
  <si>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</si>
  <si>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</si>
  <si>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</si>
  <si>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</si>
  <si>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</si>
  <si>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</si>
  <si>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</si>
  <si>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</si>
  <si>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</si>
  <si>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</si>
  <si>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</si>
  <si>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</si>
  <si>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</si>
  <si>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</si>
  <si>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</si>
  <si>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</si>
  <si>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</si>
  <si>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</si>
  <si>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</si>
  <si>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</si>
  <si>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</si>
  <si>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</si>
  <si>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</si>
  <si>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</si>
  <si>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</si>
  <si>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</si>
  <si>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</si>
  <si>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</si>
  <si>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</si>
  <si>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</si>
  <si>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</si>
  <si>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</si>
  <si>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</si>
  <si>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</si>
  <si>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</si>
  <si>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</si>
  <si>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</si>
  <si>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</si>
  <si>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</si>
  <si>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</si>
  <si>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</si>
  <si>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</si>
  <si>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</si>
  <si>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</si>
  <si>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</si>
  <si>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</si>
  <si>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</si>
  <si>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</si>
  <si>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</si>
  <si>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</si>
  <si>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</si>
  <si>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</si>
  <si>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</si>
  <si>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</si>
  <si>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</si>
  <si>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</si>
  <si>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</si>
  <si>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</si>
  <si>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</si>
  <si>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</si>
  <si>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</si>
  <si>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</si>
  <si>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</si>
  <si>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</si>
  <si>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</si>
  <si>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</si>
  <si>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</si>
  <si>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</si>
  <si>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</si>
  <si>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</si>
  <si>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</si>
  <si>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</si>
  <si>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</si>
  <si>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</si>
  <si>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</si>
  <si>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</si>
  <si>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</si>
  <si>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</si>
  <si>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</si>
  <si>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</si>
  <si>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</si>
  <si>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</si>
  <si>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</si>
  <si>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</si>
  <si>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</si>
  <si>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</si>
  <si>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</si>
  <si>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</si>
  <si>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</si>
  <si>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</si>
  <si>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</si>
  <si>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</si>
  <si>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</si>
  <si>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</si>
  <si>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</si>
  <si>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</si>
  <si>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</si>
  <si>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</si>
  <si>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</si>
  <si>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</si>
  <si>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</si>
  <si>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</si>
  <si>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</si>
  <si>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</si>
  <si>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</si>
  <si>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</si>
  <si>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</si>
  <si>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</si>
  <si>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</si>
  <si>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</si>
  <si>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</si>
  <si>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</si>
  <si>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</si>
  <si>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</si>
  <si>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</si>
  <si>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</si>
  <si>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</si>
  <si>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</si>
  <si>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</si>
  <si>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</si>
  <si>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</si>
  <si>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</si>
  <si>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</si>
  <si>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</si>
  <si>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</si>
  <si>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</si>
  <si>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</si>
  <si>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</si>
  <si>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</si>
  <si>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</si>
  <si>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</si>
  <si>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</si>
  <si>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</si>
  <si>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</si>
  <si>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</si>
  <si>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</si>
  <si>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</si>
  <si>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</si>
  <si>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</si>
  <si>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</si>
  <si>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</si>
  <si>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</si>
  <si>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</si>
  <si>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</si>
  <si>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</si>
  <si>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</si>
  <si>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</si>
  <si>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</si>
  <si>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</si>
  <si>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</si>
  <si>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</si>
  <si>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</si>
  <si>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</si>
  <si>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</si>
  <si>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</si>
  <si>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</si>
  <si>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</si>
  <si>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</si>
  <si>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</si>
  <si>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</si>
  <si>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</si>
  <si>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</si>
  <si>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</si>
  <si>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</si>
  <si>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</si>
  <si>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</si>
  <si>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</si>
  <si>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</si>
  <si>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</si>
  <si>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</si>
  <si>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</si>
  <si>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</si>
  <si>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</si>
  <si>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</si>
  <si>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</si>
  <si>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</si>
  <si>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</si>
  <si>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</si>
  <si>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</si>
  <si>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</si>
  <si>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</si>
  <si>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</si>
  <si>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</si>
  <si>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</si>
  <si>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</si>
  <si>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</si>
  <si>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</si>
  <si>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</si>
  <si>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</si>
  <si>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</si>
  <si>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</si>
  <si>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</si>
  <si>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</si>
  <si>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</si>
  <si>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</si>
  <si>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</si>
  <si>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</si>
  <si>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</si>
  <si>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</si>
  <si>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</si>
  <si>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</si>
  <si>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</si>
  <si>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</si>
  <si>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</si>
  <si>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</si>
  <si>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</si>
  <si>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</si>
  <si>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</si>
  <si>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</si>
  <si>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</si>
  <si>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</si>
  <si>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</si>
  <si>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</si>
  <si>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</si>
  <si>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</si>
  <si>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</si>
  <si>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</si>
  <si>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</si>
  <si>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</si>
  <si>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</si>
  <si>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</si>
  <si>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</si>
  <si>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</si>
  <si>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</si>
  <si>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</si>
  <si>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</si>
  <si>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</si>
  <si>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</si>
  <si>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</si>
  <si>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</si>
  <si>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</si>
  <si>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</si>
  <si>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</si>
  <si>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</si>
  <si>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</si>
  <si>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</si>
  <si>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</si>
  <si>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</si>
  <si>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</si>
  <si>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</si>
  <si>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</si>
  <si>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</si>
  <si>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</si>
  <si>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</si>
  <si>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</si>
  <si>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</si>
  <si>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</si>
  <si>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</si>
  <si>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</si>
  <si>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</si>
  <si>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</si>
  <si>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</si>
  <si>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</si>
  <si>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</si>
  <si>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</si>
  <si>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</si>
  <si>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</si>
  <si>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</si>
  <si>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</si>
  <si>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</si>
  <si>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</si>
  <si>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</si>
  <si>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</si>
  <si>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</si>
  <si>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</si>
  <si>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</si>
  <si>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</si>
  <si>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</si>
  <si>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</si>
  <si>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</si>
  <si>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</si>
  <si>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</si>
  <si>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</si>
  <si>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</si>
  <si>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</si>
  <si>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</si>
  <si>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</si>
  <si>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</si>
  <si>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</si>
  <si>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</si>
  <si>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</si>
  <si>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</si>
  <si>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</si>
  <si>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</si>
  <si>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</si>
  <si>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</si>
  <si>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</si>
  <si>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</si>
  <si>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</si>
  <si>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</si>
  <si>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</si>
  <si>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</si>
  <si>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</si>
  <si>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</si>
  <si>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</si>
  <si>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</si>
  <si>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</si>
  <si>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</si>
  <si>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</si>
  <si>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</si>
  <si>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</si>
  <si>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</si>
  <si>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</si>
  <si>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</si>
  <si>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</si>
  <si>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</si>
  <si>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</si>
  <si>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</si>
  <si>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</si>
  <si>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</si>
  <si>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</si>
  <si>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</si>
  <si>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</si>
  <si>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</si>
  <si>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</si>
  <si>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</si>
  <si>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</si>
  <si>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</si>
  <si>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</si>
  <si>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</si>
  <si>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</si>
  <si>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</si>
  <si>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</si>
  <si>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</si>
  <si>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</si>
  <si>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</si>
  <si>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</si>
  <si>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</si>
  <si>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</si>
  <si>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</si>
  <si>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</si>
  <si>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</si>
  <si>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</si>
  <si>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</si>
  <si>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</si>
  <si>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</si>
  <si>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</si>
  <si>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</si>
  <si>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</si>
  <si>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</si>
  <si>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</si>
  <si>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</si>
  <si>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</si>
  <si>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</si>
  <si>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</si>
  <si>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</si>
  <si>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</si>
  <si>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</si>
  <si>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</si>
  <si>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</si>
  <si>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</si>
  <si>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</si>
  <si>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</si>
  <si>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</si>
  <si>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</si>
  <si>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</si>
  <si>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</si>
  <si>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</si>
  <si>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</si>
  <si>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</si>
  <si>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</si>
  <si>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</si>
  <si>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</si>
  <si>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</si>
  <si>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</si>
  <si>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</si>
  <si>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</si>
  <si>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</si>
  <si>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</si>
  <si>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</si>
  <si>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</si>
  <si>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</si>
  <si>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</si>
  <si>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</si>
  <si>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</si>
  <si>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</si>
  <si>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</si>
  <si>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</si>
  <si>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</si>
  <si>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</si>
  <si>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</si>
  <si>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</si>
  <si>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</si>
  <si>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</si>
  <si>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</si>
  <si>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</si>
  <si>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</si>
  <si>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</si>
  <si>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</si>
  <si>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</si>
  <si>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</si>
  <si>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</si>
  <si>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</si>
  <si>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</si>
  <si>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</si>
  <si>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</si>
  <si>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</si>
  <si>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</si>
  <si>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</si>
  <si>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</si>
  <si>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</si>
  <si>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</si>
  <si>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</si>
  <si>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</si>
  <si>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</si>
  <si>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</si>
  <si>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</si>
  <si>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</si>
  <si>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</si>
  <si>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</si>
  <si>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</si>
  <si>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</si>
  <si>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</si>
  <si>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</si>
  <si>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</si>
  <si>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</si>
  <si>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</si>
  <si>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</si>
  <si>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</si>
  <si>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</si>
  <si>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</si>
  <si>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</si>
  <si>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</si>
  <si>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</si>
  <si>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</si>
  <si>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</si>
  <si>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</si>
  <si>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</si>
  <si>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</si>
  <si>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</si>
  <si>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</si>
  <si>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</si>
  <si>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</si>
  <si>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</si>
  <si>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</si>
  <si>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</si>
  <si>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</si>
  <si>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</si>
  <si>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</si>
  <si>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</si>
  <si>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</si>
  <si>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</si>
  <si>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</si>
  <si>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</si>
  <si>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</si>
  <si>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</si>
  <si>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</si>
  <si>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</si>
  <si>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</si>
  <si>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</si>
  <si>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</si>
  <si>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</si>
  <si>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</si>
  <si>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</si>
  <si>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</si>
  <si>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</si>
  <si>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</si>
  <si>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</si>
  <si>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</si>
  <si>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</si>
  <si>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</si>
  <si>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</si>
  <si>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</si>
  <si>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</si>
  <si>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</si>
  <si>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</si>
  <si>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</si>
  <si>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</si>
  <si>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</si>
  <si>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</si>
  <si>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</si>
  <si>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</si>
  <si>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</si>
  <si>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</si>
  <si>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</si>
  <si>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</si>
  <si>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</si>
  <si>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</si>
  <si>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</si>
  <si>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</si>
  <si>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</si>
  <si>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</si>
  <si>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</si>
  <si>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</si>
  <si>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</si>
  <si>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</si>
  <si>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</si>
  <si>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</si>
  <si>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</si>
  <si>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</si>
  <si>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</si>
  <si>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</si>
  <si>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</si>
  <si>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</si>
  <si>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</si>
  <si>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</si>
  <si>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</si>
  <si>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</si>
  <si>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</si>
  <si>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</si>
  <si>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</si>
  <si>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</si>
  <si>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</si>
  <si>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</si>
  <si>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</si>
  <si>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</si>
  <si>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</si>
  <si>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</si>
  <si>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</si>
  <si>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</si>
  <si>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</si>
  <si>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</si>
  <si>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</si>
  <si>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</si>
  <si>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</si>
  <si>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</si>
  <si>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</si>
  <si>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</si>
  <si>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</si>
  <si>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</si>
  <si>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</si>
  <si>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</si>
  <si>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</si>
  <si>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</si>
  <si>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</si>
  <si>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</si>
  <si>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</si>
  <si>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</si>
  <si>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</si>
  <si>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</si>
  <si>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</si>
  <si>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</si>
  <si>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</si>
  <si>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</si>
  <si>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</si>
  <si>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</si>
  <si>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</si>
  <si>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</si>
  <si>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</si>
  <si>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</si>
  <si>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</si>
  <si>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</si>
  <si>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</si>
  <si>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</si>
  <si>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</si>
  <si>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</si>
  <si>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</si>
  <si>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</si>
  <si>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</si>
  <si>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</si>
  <si>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</si>
  <si>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</si>
  <si>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</si>
  <si>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</si>
  <si>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</si>
  <si>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</si>
  <si>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</si>
  <si>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</si>
  <si>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</si>
  <si>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</si>
  <si>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</si>
  <si>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</si>
  <si>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</si>
  <si>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</si>
  <si>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</si>
  <si>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</si>
  <si>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</si>
  <si>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</si>
  <si>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</si>
  <si>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</si>
  <si>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</si>
  <si>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</si>
  <si>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</si>
  <si>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</si>
  <si>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</si>
  <si>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</si>
  <si>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</si>
  <si>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</si>
  <si>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</si>
  <si>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</si>
  <si>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</si>
  <si>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</si>
  <si>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</si>
  <si>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</si>
  <si>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</si>
  <si>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</si>
  <si>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</si>
  <si>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</si>
  <si>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</si>
  <si>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</si>
  <si>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</si>
  <si>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</si>
  <si>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</si>
  <si>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</si>
  <si>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</si>
  <si>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</si>
  <si>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</si>
  <si>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</si>
  <si>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</si>
  <si>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</si>
  <si>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</si>
  <si>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</si>
  <si>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</si>
  <si>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</si>
  <si>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</si>
  <si>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</si>
  <si>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</si>
  <si>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</si>
  <si>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</si>
  <si>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</si>
  <si>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</si>
  <si>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</si>
  <si>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</si>
  <si>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</si>
  <si>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</si>
  <si>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</si>
  <si>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</si>
  <si>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</si>
  <si>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</si>
  <si>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</si>
  <si>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</si>
  <si>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</si>
  <si>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</si>
  <si>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</si>
  <si>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</si>
  <si>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</si>
  <si>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</si>
  <si>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</si>
  <si>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</si>
  <si>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</si>
  <si>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</si>
  <si>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</si>
  <si>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</si>
  <si>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</si>
  <si>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</si>
  <si>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</si>
  <si>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</si>
  <si>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</si>
  <si>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</si>
  <si>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</si>
  <si>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</si>
  <si>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</si>
  <si>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</si>
  <si>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</si>
  <si>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</si>
  <si>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</si>
  <si>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</si>
  <si>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</si>
  <si>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</si>
  <si>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</si>
  <si>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</si>
  <si>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</si>
  <si>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</si>
  <si>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</si>
  <si>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</si>
  <si>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</si>
  <si>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</si>
  <si>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</si>
  <si>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</si>
  <si>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</si>
  <si>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</si>
  <si>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</si>
  <si>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</si>
  <si>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</si>
  <si>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</si>
  <si>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</si>
  <si>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</si>
  <si>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</si>
  <si>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</si>
  <si>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</si>
  <si>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</si>
  <si>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</si>
  <si>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</si>
  <si>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</si>
  <si>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</si>
  <si>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</si>
  <si>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</si>
  <si>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</si>
  <si>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</si>
  <si>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</si>
  <si>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</si>
  <si>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</si>
  <si>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</si>
  <si>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</si>
  <si>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</si>
  <si>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</si>
  <si>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</si>
  <si>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</si>
  <si>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</si>
  <si>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</si>
  <si>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</si>
  <si>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</si>
  <si>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</si>
  <si>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</si>
  <si>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</si>
  <si>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</si>
  <si>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</si>
  <si>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</si>
  <si>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</si>
  <si>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</si>
  <si>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</si>
  <si>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</si>
  <si>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</si>
  <si>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</si>
  <si>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</si>
  <si>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</si>
  <si>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</si>
  <si>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</si>
  <si>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</si>
  <si>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</si>
  <si>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</si>
  <si>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</si>
  <si>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</si>
  <si>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</si>
  <si>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</si>
  <si>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</si>
  <si>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</si>
  <si>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</si>
  <si>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</si>
  <si>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</si>
  <si>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</si>
  <si>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</si>
  <si>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</si>
  <si>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</si>
  <si>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</si>
  <si>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</si>
  <si>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</si>
  <si>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</si>
  <si>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</si>
  <si>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</si>
  <si>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</si>
  <si>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</si>
  <si>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</si>
  <si>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</si>
  <si>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</si>
  <si>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</si>
  <si>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</si>
  <si>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</si>
  <si>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</si>
  <si>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</si>
  <si>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</si>
  <si>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</si>
  <si>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</si>
  <si>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</si>
  <si>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</si>
  <si>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</si>
  <si>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</si>
  <si>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</si>
  <si>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</si>
  <si>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</si>
  <si>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</si>
  <si>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</si>
  <si>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</si>
  <si>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</si>
  <si>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</si>
  <si>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</si>
  <si>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</si>
  <si>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</si>
  <si>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</si>
  <si>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</si>
  <si>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</si>
  <si>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</si>
  <si>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</si>
  <si>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</si>
  <si>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</si>
  <si>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</si>
  <si>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</si>
  <si>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</si>
  <si>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</si>
  <si>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</si>
  <si>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</si>
  <si>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</si>
  <si>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</si>
  <si>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</si>
  <si>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</si>
  <si>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</si>
  <si>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</si>
  <si>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</si>
  <si>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</si>
  <si>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</si>
  <si>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</si>
  <si>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</si>
  <si>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</si>
  <si>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</si>
  <si>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</si>
  <si>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</si>
  <si>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</si>
  <si>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</si>
  <si>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</si>
  <si>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</si>
  <si>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</si>
  <si>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</si>
  <si>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</si>
  <si>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</si>
  <si>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</si>
  <si>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</si>
  <si>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</si>
  <si>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</si>
  <si>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</si>
  <si>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</si>
  <si>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</si>
  <si>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</si>
  <si>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</si>
  <si>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</si>
  <si>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</si>
  <si>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</si>
  <si>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</si>
  <si>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</si>
  <si>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</si>
  <si>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</si>
  <si>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</si>
  <si>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</si>
  <si>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</si>
  <si>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</si>
  <si>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</si>
  <si>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</si>
  <si>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</si>
  <si>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</si>
  <si>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</si>
  <si>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</si>
  <si>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</si>
  <si>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</si>
  <si>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</si>
  <si>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</si>
  <si>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</si>
  <si>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</si>
  <si>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</si>
  <si>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</si>
  <si>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</si>
  <si>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</si>
  <si>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</si>
  <si>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</si>
  <si>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</si>
  <si>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</si>
  <si>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</si>
  <si>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</si>
  <si>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</si>
  <si>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</si>
  <si>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</si>
  <si>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</si>
  <si>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</si>
  <si>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</si>
  <si>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</si>
  <si>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</si>
  <si>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</si>
  <si>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</si>
  <si>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</si>
  <si>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</si>
  <si>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</si>
  <si>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</si>
  <si>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</si>
  <si>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</si>
  <si>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</si>
  <si>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</si>
  <si>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</si>
  <si>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</si>
  <si>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</si>
  <si>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</si>
  <si>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</si>
  <si>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</si>
  <si>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</si>
  <si>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</si>
  <si>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</si>
  <si>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</si>
  <si>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</si>
  <si>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</si>
  <si>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</si>
  <si>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</si>
  <si>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</si>
  <si>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</si>
  <si>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</si>
  <si>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</si>
  <si>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</si>
  <si>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</si>
  <si>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</si>
  <si>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</si>
  <si>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</si>
  <si>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</si>
  <si>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</si>
  <si>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</si>
  <si>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</si>
  <si>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</si>
  <si>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</si>
  <si>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</si>
  <si>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</si>
  <si>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</si>
  <si>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</si>
  <si>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</si>
  <si>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</si>
  <si>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</si>
  <si>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</si>
  <si>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</si>
  <si>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</si>
  <si>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</si>
  <si>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</si>
  <si>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</si>
  <si>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</si>
  <si>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</si>
  <si>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</si>
  <si>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</si>
  <si>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</si>
  <si>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</si>
  <si>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</si>
  <si>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</si>
  <si>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</si>
  <si>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</si>
  <si>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</si>
  <si>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</si>
  <si>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</si>
  <si>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</si>
  <si>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</si>
  <si>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</si>
  <si>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</si>
  <si>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</si>
  <si>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</si>
  <si>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</si>
  <si>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</si>
  <si>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</si>
  <si>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</si>
  <si>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</si>
  <si>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</si>
  <si>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</si>
  <si>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</si>
  <si>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</si>
  <si>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</si>
  <si>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</si>
  <si>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</si>
  <si>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</si>
  <si>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</si>
  <si>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</si>
  <si>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</si>
  <si>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</si>
  <si>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</si>
  <si>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</si>
  <si>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</si>
  <si>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</si>
  <si>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</si>
  <si>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</si>
  <si>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</si>
  <si>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</si>
  <si>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</si>
  <si>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</si>
  <si>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</si>
  <si>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</si>
  <si>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</si>
  <si>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</si>
  <si>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</si>
  <si>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</si>
  <si>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</si>
  <si>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</si>
  <si>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</si>
  <si>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</si>
  <si>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</si>
  <si>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</si>
  <si>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</si>
  <si>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</si>
  <si>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</si>
  <si>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</si>
  <si>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</si>
  <si>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</si>
  <si>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</si>
  <si>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</si>
  <si>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</si>
  <si>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</si>
  <si>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</si>
  <si>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</si>
  <si>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</si>
  <si>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</si>
  <si>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</si>
  <si>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</si>
  <si>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</si>
  <si>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</si>
  <si>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</si>
  <si>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</si>
  <si>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</si>
  <si>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</si>
  <si>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</si>
  <si>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</si>
  <si>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</si>
  <si>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</si>
  <si>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</si>
  <si>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</si>
  <si>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</si>
  <si>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</si>
  <si>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</si>
  <si>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</si>
  <si>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</si>
  <si>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</si>
  <si>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</si>
  <si>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</si>
  <si>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</si>
  <si>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</si>
  <si>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</si>
  <si>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</si>
  <si>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</si>
  <si>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</si>
  <si>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</si>
  <si>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</si>
  <si>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</si>
  <si>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</si>
  <si>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</si>
  <si>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</si>
  <si>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</si>
  <si>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</si>
  <si>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</si>
  <si>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</si>
  <si>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</si>
  <si>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</si>
  <si>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</si>
  <si>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</si>
  <si>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</si>
  <si>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</si>
  <si>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</si>
  <si>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</si>
  <si>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</si>
  <si>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</si>
  <si>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</si>
  <si>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</si>
  <si>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</si>
  <si>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</si>
  <si>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</si>
  <si>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</si>
  <si>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</si>
  <si>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</si>
  <si>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</si>
  <si>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</si>
  <si>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</si>
  <si>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</si>
  <si>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</si>
  <si>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</si>
  <si>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</si>
  <si>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</si>
  <si>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</si>
  <si>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</si>
  <si>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</si>
  <si>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</si>
  <si>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</si>
  <si>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</si>
  <si>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</si>
  <si>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</si>
  <si>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</si>
  <si>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</si>
  <si>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</si>
  <si>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</si>
  <si>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</si>
  <si>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</si>
  <si>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</si>
  <si>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</si>
  <si>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</si>
  <si>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</si>
  <si>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</si>
  <si>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</si>
  <si>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</si>
  <si>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</si>
  <si>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</si>
  <si>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</si>
  <si>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</si>
  <si>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</si>
  <si>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</si>
  <si>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</si>
  <si>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</si>
  <si>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</si>
  <si>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</si>
  <si>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</si>
  <si>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</si>
  <si>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</si>
  <si>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</si>
  <si>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</si>
  <si>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</si>
  <si>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</si>
  <si>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</si>
  <si>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</si>
  <si>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</si>
  <si>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</si>
  <si>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</si>
  <si>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</si>
  <si>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</si>
  <si>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</si>
  <si>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</si>
  <si>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</si>
  <si>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</si>
  <si>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</si>
  <si>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</si>
  <si>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</si>
  <si>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</si>
  <si>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</si>
  <si>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</si>
  <si>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</si>
  <si>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</si>
  <si>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</si>
  <si>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</si>
  <si>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</si>
  <si>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</si>
  <si>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</si>
  <si>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</si>
  <si>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</si>
  <si>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</si>
  <si>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</si>
  <si>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</si>
  <si>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</si>
  <si>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</si>
  <si>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</si>
  <si>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</si>
  <si>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</si>
  <si>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</si>
  <si>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</si>
  <si>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</si>
  <si>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</si>
  <si>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</si>
  <si>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</si>
  <si>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</si>
  <si>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</si>
  <si>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</si>
  <si>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</si>
  <si>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</si>
  <si>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</si>
  <si>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</si>
  <si>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</si>
  <si>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</si>
  <si>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</si>
  <si>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</si>
  <si>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</si>
  <si>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</si>
  <si>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</si>
  <si>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</si>
  <si>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</si>
  <si>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</si>
  <si>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</si>
  <si>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</si>
  <si>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</si>
  <si>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</si>
  <si>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</si>
  <si>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</si>
  <si>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</si>
  <si>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</si>
  <si>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</si>
  <si>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</si>
  <si>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</si>
  <si>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</si>
  <si>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</si>
  <si>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</si>
  <si>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</si>
  <si>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</si>
  <si>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</si>
  <si>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</si>
  <si>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</si>
  <si>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</si>
  <si>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</si>
  <si>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</si>
  <si>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</si>
  <si>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</si>
  <si>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</si>
  <si>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</si>
  <si>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</si>
  <si>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</si>
  <si>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</si>
  <si>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</si>
  <si>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</si>
  <si>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</si>
  <si>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</si>
  <si>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</si>
  <si>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</si>
  <si>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</si>
  <si>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</si>
  <si>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</si>
  <si>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</si>
  <si>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</si>
  <si>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</si>
  <si>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</si>
  <si>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</si>
  <si>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</si>
  <si>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</si>
  <si>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</si>
  <si>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</si>
  <si>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</si>
  <si>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</si>
  <si>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</si>
  <si>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</si>
  <si>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</si>
  <si>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</si>
  <si>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</si>
  <si>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</si>
  <si>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</si>
  <si>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</si>
  <si>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</si>
  <si>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</si>
  <si>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</si>
  <si>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</si>
  <si>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</si>
  <si>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</si>
  <si>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</si>
  <si>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</si>
  <si>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</si>
  <si>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</si>
  <si>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</si>
  <si>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</si>
  <si>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</si>
  <si>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</si>
  <si>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</si>
  <si>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</si>
  <si>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</si>
  <si>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</si>
  <si>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</si>
  <si>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</si>
  <si>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</si>
  <si>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</si>
  <si>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</si>
  <si>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</si>
  <si>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</si>
  <si>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</si>
  <si>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</si>
  <si>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</si>
  <si>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</si>
  <si>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</si>
  <si>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</si>
  <si>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</si>
  <si>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</si>
  <si>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</si>
  <si>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</si>
  <si>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</si>
  <si>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</si>
  <si>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</si>
  <si>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</si>
  <si>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</si>
  <si>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</si>
  <si>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</si>
  <si>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</si>
  <si>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</si>
  <si>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</si>
  <si>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</si>
  <si>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</si>
  <si>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</si>
  <si>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</si>
  <si>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</si>
  <si>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</si>
  <si>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</si>
  <si>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</si>
  <si>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</si>
  <si>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</si>
  <si>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</si>
  <si>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</si>
  <si>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</si>
  <si>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</si>
  <si>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</si>
  <si>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</si>
  <si>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</si>
  <si>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</si>
  <si>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</si>
  <si>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</si>
  <si>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</si>
  <si>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</si>
  <si>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</si>
  <si>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</si>
  <si>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</si>
  <si>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</si>
  <si>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</si>
  <si>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</si>
  <si>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</si>
  <si>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</si>
  <si>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</si>
  <si>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</si>
  <si>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</si>
  <si>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</si>
  <si>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</si>
  <si>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</si>
  <si>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</si>
  <si>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</si>
  <si>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</si>
  <si>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</si>
  <si>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</si>
  <si>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</si>
  <si>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</si>
  <si>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</si>
  <si>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</si>
  <si>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</si>
  <si>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</si>
  <si>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</si>
  <si>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</si>
  <si>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</si>
  <si>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</si>
  <si>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</si>
  <si>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</si>
  <si>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</si>
  <si>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</si>
  <si>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</si>
  <si>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</si>
  <si>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</si>
  <si>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</si>
  <si>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</si>
  <si>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</si>
  <si>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</si>
  <si>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</si>
  <si>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</si>
  <si>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</si>
  <si>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</si>
  <si>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</si>
  <si>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</si>
  <si>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</si>
  <si>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</si>
  <si>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</si>
  <si>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</si>
  <si>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</si>
  <si>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</si>
  <si>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</si>
  <si>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</si>
  <si>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</si>
  <si>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</si>
  <si>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</si>
  <si>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</si>
  <si>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</si>
  <si>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</si>
  <si>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</si>
  <si>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</si>
  <si>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</si>
  <si>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</si>
  <si>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</si>
  <si>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</si>
  <si>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</si>
  <si>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</si>
  <si>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</si>
  <si>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</si>
  <si>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</si>
  <si>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</si>
  <si>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</si>
  <si>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</si>
  <si>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</si>
  <si>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</si>
  <si>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</si>
  <si>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</si>
  <si>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</si>
  <si>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</si>
  <si>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</si>
  <si>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</si>
  <si>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</si>
  <si>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</si>
  <si>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</si>
  <si>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</si>
  <si>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</si>
  <si>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</si>
  <si>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</si>
  <si>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</si>
  <si>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</si>
  <si>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</si>
  <si>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</si>
  <si>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</si>
  <si>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</si>
  <si>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</si>
  <si>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</si>
  <si>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</si>
  <si>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</si>
  <si>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</si>
  <si>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</si>
  <si>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</si>
  <si>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</si>
  <si>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</si>
  <si>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</si>
  <si>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</si>
  <si>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</si>
  <si>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</si>
  <si>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</si>
  <si>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</si>
  <si>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</si>
  <si>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</si>
  <si>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</si>
  <si>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</si>
  <si>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</si>
  <si>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</si>
  <si>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</si>
  <si>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</si>
  <si>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</si>
  <si>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</si>
  <si>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</si>
  <si>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</si>
  <si>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</si>
  <si>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</si>
  <si>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</si>
  <si>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</si>
  <si>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</si>
  <si>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</si>
  <si>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</si>
  <si>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</si>
  <si>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</si>
  <si>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</si>
  <si>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</si>
  <si>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</si>
  <si>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</si>
  <si>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</si>
  <si>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</si>
  <si>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</si>
  <si>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</si>
  <si>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</si>
  <si>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</si>
  <si>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</si>
  <si>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</si>
  <si>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</si>
  <si>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</si>
  <si>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</si>
  <si>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</si>
  <si>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</si>
  <si>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</si>
  <si>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</si>
  <si>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</si>
  <si>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</si>
  <si>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</si>
  <si>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</si>
  <si>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</si>
  <si>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</si>
  <si>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</si>
  <si>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</si>
  <si>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</si>
  <si>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</si>
  <si>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</si>
  <si>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</si>
  <si>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</si>
  <si>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</si>
  <si>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</si>
  <si>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</si>
  <si>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</si>
  <si>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</si>
  <si>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</si>
  <si>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</si>
  <si>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</si>
  <si>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</si>
  <si>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</si>
  <si>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</si>
  <si>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</si>
  <si>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</si>
  <si>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</si>
  <si>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</si>
  <si>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</si>
  <si>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</si>
  <si>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</si>
  <si>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</si>
  <si>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</si>
  <si>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</si>
  <si>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</si>
  <si>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</si>
  <si>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</si>
  <si>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</si>
  <si>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</si>
  <si>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</si>
  <si>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</si>
  <si>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</si>
  <si>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</si>
  <si>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</si>
  <si>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</si>
  <si>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</si>
  <si>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</si>
  <si>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</si>
  <si>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</si>
  <si>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</si>
  <si>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</si>
  <si>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</si>
  <si>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</si>
  <si>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</si>
  <si>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</si>
  <si>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</si>
  <si>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</si>
  <si>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</si>
  <si>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</si>
  <si>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</si>
  <si>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</si>
  <si>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</si>
  <si>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</si>
  <si>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</si>
  <si>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</si>
  <si>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</si>
  <si>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</si>
  <si>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</si>
  <si>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</si>
  <si>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</si>
  <si>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</si>
  <si>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</si>
  <si>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</si>
  <si>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</si>
  <si>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</si>
  <si>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</si>
  <si>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</si>
  <si>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</si>
  <si>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</si>
  <si>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</si>
  <si>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</si>
  <si>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</si>
  <si>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</si>
  <si>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</si>
  <si>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</si>
  <si>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</si>
  <si>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</si>
  <si>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</si>
  <si>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</si>
  <si>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</si>
  <si>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</si>
  <si>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</si>
  <si>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</si>
  <si>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</si>
  <si>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</si>
  <si>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</si>
  <si>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</si>
  <si>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</si>
  <si>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</si>
  <si>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</si>
  <si>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</si>
  <si>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</si>
  <si>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</si>
  <si>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</si>
  <si>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</si>
  <si>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</si>
  <si>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</si>
  <si>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</si>
  <si>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</si>
  <si>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</si>
  <si>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</si>
  <si>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</si>
  <si>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</si>
  <si>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</si>
  <si>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</si>
  <si>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</si>
  <si>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</si>
  <si>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</si>
  <si>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</si>
  <si>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</si>
  <si>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</si>
  <si>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</si>
  <si>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</si>
  <si>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</si>
  <si>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</si>
  <si>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</si>
  <si>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</si>
  <si>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</si>
  <si>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</si>
  <si>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</si>
  <si>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</si>
  <si>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</si>
  <si>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</si>
  <si>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</si>
  <si>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</si>
  <si>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</si>
  <si>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</si>
  <si>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</si>
  <si>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</si>
  <si>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</si>
  <si>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</si>
  <si>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</si>
  <si>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</si>
  <si>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</si>
  <si>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</si>
  <si>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</si>
  <si>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</si>
  <si>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</si>
  <si>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</si>
  <si>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</si>
  <si>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</si>
  <si>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</si>
  <si>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</si>
  <si>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</si>
  <si>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</si>
  <si>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</si>
  <si>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</si>
  <si>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</si>
  <si>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</si>
  <si>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</si>
  <si>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</si>
  <si>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</si>
  <si>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</si>
  <si>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</si>
  <si>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</si>
  <si>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</si>
  <si>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</si>
  <si>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</si>
  <si>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</si>
  <si>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</si>
  <si>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</si>
  <si>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</si>
  <si>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</si>
  <si>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</si>
  <si>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</si>
  <si>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</si>
  <si>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</si>
  <si>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</si>
  <si>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</si>
  <si>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</si>
  <si>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</si>
  <si>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</si>
  <si>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</si>
  <si>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</si>
  <si>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</si>
  <si>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</si>
  <si>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</si>
  <si>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</si>
  <si>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</si>
  <si>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</si>
  <si>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</si>
  <si>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</si>
  <si>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</si>
  <si>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</si>
  <si>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</si>
  <si>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</si>
  <si>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</si>
  <si>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</si>
  <si>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</si>
  <si>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</si>
  <si>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</si>
  <si>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</si>
  <si>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</si>
  <si>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</si>
  <si>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</si>
  <si>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</si>
  <si>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</si>
  <si>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</si>
  <si>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</si>
  <si>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</si>
  <si>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</si>
  <si>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</si>
  <si>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</si>
  <si>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</si>
  <si>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</si>
  <si>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</si>
  <si>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</si>
  <si>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</si>
  <si>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</si>
  <si>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</si>
  <si>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</si>
  <si>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</si>
  <si>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</si>
  <si>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</si>
  <si>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</si>
  <si>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</si>
  <si>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</si>
  <si>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</si>
  <si>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</si>
  <si>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</si>
  <si>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</si>
  <si>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</si>
  <si>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</si>
  <si>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</si>
  <si>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</si>
  <si>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</si>
  <si>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</si>
  <si>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</si>
  <si>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</si>
  <si>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</si>
  <si>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</si>
  <si>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</si>
  <si>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</si>
  <si>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</si>
  <si>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</si>
  <si>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</si>
  <si>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</si>
  <si>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</si>
  <si>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</si>
  <si>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</si>
  <si>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</si>
  <si>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</si>
  <si>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</si>
  <si>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</si>
  <si>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</si>
  <si>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</si>
  <si>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</si>
  <si>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</si>
  <si>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</si>
  <si>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</si>
  <si>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</si>
  <si>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</si>
  <si>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</si>
  <si>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</si>
  <si>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</si>
  <si>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</si>
  <si>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</si>
  <si>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</si>
  <si>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</si>
  <si>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</si>
  <si>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</si>
  <si>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</si>
  <si>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</si>
  <si>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</si>
  <si>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</si>
  <si>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</si>
  <si>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</si>
  <si>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</si>
  <si>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</si>
  <si>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</si>
  <si>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</si>
  <si>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</si>
  <si>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</si>
  <si>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</si>
  <si>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</si>
  <si>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</si>
  <si>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</si>
  <si>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</si>
  <si>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</si>
  <si>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</si>
  <si>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</si>
  <si>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</si>
  <si>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</si>
  <si>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</si>
  <si>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</si>
  <si>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</si>
  <si>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</si>
  <si>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</si>
  <si>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</si>
  <si>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</si>
  <si>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</si>
  <si>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</si>
  <si>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</si>
  <si>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</si>
  <si>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</si>
  <si>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</si>
  <si>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</si>
  <si>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</si>
  <si>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</si>
  <si>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</si>
  <si>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</si>
  <si>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</si>
  <si>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</si>
  <si>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</si>
  <si>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</si>
  <si>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</si>
  <si>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</si>
  <si>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</si>
  <si>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</si>
  <si>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</si>
  <si>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</si>
  <si>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</si>
  <si>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</si>
  <si>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</si>
  <si>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</si>
  <si>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</si>
  <si>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</si>
  <si>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</si>
  <si>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</si>
  <si>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</si>
  <si>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</si>
  <si>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</si>
  <si>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</si>
  <si>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</si>
  <si>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</si>
  <si>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</si>
  <si>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</si>
  <si>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</si>
  <si>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</si>
  <si>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</si>
  <si>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</si>
  <si>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</si>
  <si>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</si>
  <si>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</si>
  <si>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</si>
  <si>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</si>
  <si>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</si>
  <si>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</si>
  <si>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</si>
  <si>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</si>
  <si>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</si>
  <si>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</si>
  <si>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</si>
  <si>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</si>
  <si>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</si>
  <si>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</si>
  <si>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</si>
  <si>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</si>
  <si>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</si>
  <si>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</si>
  <si>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</si>
  <si>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</si>
  <si>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</si>
  <si>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</si>
  <si>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</si>
  <si>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</si>
  <si>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</si>
  <si>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</si>
  <si>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</si>
  <si>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</si>
  <si>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</si>
  <si>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</si>
  <si>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</si>
  <si>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</si>
  <si>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</si>
  <si>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</si>
  <si>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</si>
  <si>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</si>
  <si>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</si>
  <si>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</si>
  <si>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</si>
  <si>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</si>
  <si>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</si>
  <si>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</si>
  <si>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</si>
  <si>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</si>
  <si>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</si>
  <si>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</si>
  <si>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</si>
  <si>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</si>
  <si>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</si>
  <si>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</si>
  <si>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</si>
  <si>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</si>
  <si>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</si>
  <si>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</si>
  <si>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</si>
  <si>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</si>
  <si>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</si>
  <si>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</si>
  <si>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</si>
  <si>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</si>
  <si>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</si>
  <si>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</si>
  <si>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</si>
  <si>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</si>
  <si>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</si>
  <si>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</si>
  <si>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</si>
  <si>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</si>
  <si>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</si>
  <si>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</si>
  <si>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</si>
  <si>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</si>
  <si>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</si>
  <si>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</si>
  <si>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</si>
  <si>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</si>
  <si>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</si>
  <si>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</si>
  <si>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</si>
  <si>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</si>
  <si>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</si>
  <si>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</si>
  <si>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</si>
  <si>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</si>
  <si>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</si>
  <si>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</si>
  <si>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</si>
  <si>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</si>
  <si>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</si>
  <si>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</si>
  <si>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</si>
  <si>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</si>
  <si>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</si>
  <si>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</si>
  <si>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</si>
  <si>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</si>
  <si>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</si>
  <si>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</si>
  <si>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</si>
  <si>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</si>
  <si>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</si>
  <si>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</si>
  <si>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</si>
  <si>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</si>
  <si>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</si>
  <si>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</si>
  <si>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</si>
  <si>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</si>
  <si>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</si>
  <si>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</si>
  <si>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</si>
  <si>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</si>
  <si>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</si>
  <si>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</si>
  <si>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</si>
  <si>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</si>
  <si>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</si>
  <si>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</si>
  <si>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</si>
  <si>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</si>
  <si>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</si>
  <si>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</si>
  <si>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</si>
  <si>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</si>
  <si>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</si>
  <si>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</si>
  <si>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</si>
  <si>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</si>
  <si>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</si>
  <si>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</si>
  <si>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</si>
  <si>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</si>
  <si>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</si>
  <si>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</si>
  <si>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</si>
  <si>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</si>
  <si>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</si>
  <si>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</si>
  <si>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</si>
  <si>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</si>
  <si>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</si>
  <si>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</si>
  <si>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</si>
  <si>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</si>
  <si>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</si>
  <si>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</si>
  <si>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</si>
  <si>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</si>
  <si>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</si>
  <si>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</si>
  <si>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</si>
  <si>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</si>
  <si>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</si>
  <si>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</si>
  <si>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</si>
  <si>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</si>
  <si>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</si>
  <si>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</si>
  <si>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</si>
  <si>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</si>
  <si>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</si>
  <si>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</si>
  <si>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</si>
  <si>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</si>
  <si>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</si>
  <si>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</si>
  <si>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</si>
  <si>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</si>
  <si>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</si>
  <si>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</si>
  <si>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</si>
  <si>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</si>
  <si>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</si>
  <si>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</si>
  <si>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</si>
  <si>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</si>
  <si>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</si>
  <si>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</si>
  <si>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</si>
  <si>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</si>
  <si>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</si>
  <si>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</si>
  <si>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</si>
  <si>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</si>
  <si>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</si>
  <si>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</si>
  <si>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</si>
  <si>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</si>
  <si>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</si>
  <si>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</si>
  <si>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</si>
  <si>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</si>
  <si>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</si>
  <si>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</si>
  <si>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</si>
  <si>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</si>
  <si>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</si>
  <si>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</si>
  <si>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</si>
  <si>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</si>
  <si>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</si>
  <si>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</si>
  <si>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</si>
  <si>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</si>
  <si>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</si>
  <si>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</si>
  <si>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</si>
  <si>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</si>
  <si>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</si>
  <si>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</si>
  <si>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</si>
  <si>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</si>
  <si>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</si>
  <si>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</si>
  <si>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</si>
  <si>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</si>
  <si>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</si>
  <si>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</si>
  <si>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</si>
  <si>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</si>
  <si>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</si>
  <si>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</si>
  <si>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</si>
  <si>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</si>
  <si>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</si>
  <si>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</si>
  <si>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</si>
  <si>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</si>
  <si>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</si>
  <si>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</si>
  <si>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</si>
  <si>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</si>
  <si>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</si>
  <si>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</si>
  <si>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</si>
  <si>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</si>
  <si>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</si>
  <si>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</si>
  <si>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</si>
  <si>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</si>
  <si>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</si>
  <si>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</si>
  <si>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</si>
  <si>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</si>
  <si>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</si>
  <si>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</si>
  <si>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</si>
  <si>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</si>
  <si>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</si>
  <si>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</si>
  <si>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</si>
  <si>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</si>
  <si>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</si>
  <si>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</si>
  <si>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</si>
  <si>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</si>
  <si>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</si>
  <si>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</si>
  <si>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</si>
  <si>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</si>
  <si>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</si>
  <si>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</si>
  <si>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</si>
  <si>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</si>
  <si>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</si>
  <si>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</si>
  <si>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</si>
  <si>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</si>
  <si>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</si>
  <si>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</si>
  <si>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</si>
  <si>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</si>
  <si>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</si>
  <si>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</si>
  <si>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</si>
  <si>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</si>
  <si>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</si>
  <si>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</si>
  <si>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</si>
  <si>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</si>
  <si>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</si>
  <si>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</si>
  <si>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</si>
  <si>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</si>
  <si>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</si>
  <si>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</si>
  <si>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</si>
  <si>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</si>
  <si>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</si>
  <si>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</si>
  <si>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</si>
  <si>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</si>
  <si>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</si>
  <si>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</si>
  <si>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</si>
  <si>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</si>
  <si>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</si>
  <si>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</si>
  <si>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</si>
  <si>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</si>
  <si>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</si>
  <si>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</si>
  <si>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</si>
  <si>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</si>
  <si>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</si>
  <si>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</si>
  <si>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</si>
  <si>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</si>
  <si>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</si>
  <si>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</si>
  <si>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</si>
  <si>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</si>
  <si>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</si>
  <si>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</si>
  <si>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</si>
  <si>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</si>
  <si>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</si>
  <si>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</si>
  <si>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</si>
  <si>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</si>
  <si>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</si>
  <si>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</si>
  <si>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</si>
  <si>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</si>
  <si>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</si>
  <si>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</si>
  <si>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</si>
  <si>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</si>
  <si>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</si>
  <si>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</si>
  <si>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</si>
  <si>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</si>
  <si>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</si>
  <si>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</si>
  <si>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</si>
  <si>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</si>
  <si>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</si>
  <si>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</si>
  <si>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</si>
  <si>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</si>
  <si>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</si>
  <si>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</si>
  <si>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</si>
  <si>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</si>
  <si>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</si>
  <si>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</si>
  <si>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</si>
  <si>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</si>
  <si>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</si>
  <si>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</si>
  <si>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</si>
  <si>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</si>
  <si>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</si>
  <si>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</si>
  <si>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</si>
  <si>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</si>
  <si>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</si>
  <si>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</si>
  <si>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</si>
  <si>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</si>
  <si>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</si>
  <si>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</si>
  <si>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</si>
  <si>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</si>
  <si>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</si>
  <si>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</si>
  <si>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</si>
  <si>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</si>
  <si>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</si>
  <si>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</si>
  <si>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</si>
  <si>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</si>
  <si>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</si>
  <si>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</si>
  <si>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</si>
  <si>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</si>
  <si>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</si>
  <si>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</si>
  <si>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</si>
  <si>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</si>
  <si>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</si>
  <si>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</si>
  <si>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</si>
  <si>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</si>
  <si>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</si>
  <si>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</si>
  <si>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</si>
  <si>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</si>
  <si>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</si>
  <si>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</si>
  <si>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</si>
  <si>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</si>
  <si>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</si>
  <si>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</si>
  <si>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</si>
  <si>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</si>
  <si>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</si>
  <si>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</si>
  <si>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</si>
  <si>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</si>
  <si>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</si>
  <si>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</si>
  <si>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</si>
  <si>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</si>
  <si>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</si>
  <si>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</si>
  <si>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</si>
  <si>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</si>
  <si>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</si>
  <si>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</si>
  <si>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</si>
  <si>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</si>
  <si>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</si>
  <si>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</si>
  <si>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</si>
  <si>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</si>
  <si>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</si>
  <si>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</si>
  <si>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</si>
  <si>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</si>
  <si>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</si>
  <si>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</si>
  <si>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</si>
  <si>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</si>
  <si>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</si>
  <si>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</si>
  <si>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</si>
  <si>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</si>
  <si>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</si>
  <si>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</si>
  <si>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</si>
  <si>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</si>
  <si>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</si>
  <si>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</si>
  <si>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</si>
  <si>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</si>
  <si>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</si>
  <si>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</si>
  <si>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</si>
  <si>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</si>
  <si>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</si>
  <si>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</si>
  <si>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</si>
  <si>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</si>
  <si>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</si>
  <si>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</si>
  <si>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</si>
  <si>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</si>
  <si>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</si>
  <si>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</si>
  <si>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</si>
  <si>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</si>
  <si>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</si>
  <si>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</si>
  <si>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</si>
  <si>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</si>
  <si>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</si>
  <si>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</si>
  <si>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</si>
  <si>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</si>
  <si>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</si>
  <si>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</si>
  <si>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</si>
  <si>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</si>
  <si>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</si>
  <si>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</si>
  <si>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</si>
  <si>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</si>
  <si>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</si>
  <si>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</si>
  <si>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</si>
  <si>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</si>
  <si>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</si>
  <si>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</si>
  <si>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</si>
  <si>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</si>
  <si>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</si>
  <si>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</si>
  <si>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</si>
  <si>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</si>
  <si>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</si>
  <si>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</si>
  <si>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</si>
  <si>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</si>
  <si>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</si>
  <si>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</si>
  <si>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</si>
  <si>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</si>
  <si>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</si>
  <si>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</si>
  <si>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</si>
  <si>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</si>
  <si>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</si>
  <si>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</si>
  <si>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</si>
  <si>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</si>
  <si>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</si>
  <si>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</si>
  <si>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</si>
  <si>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</si>
  <si>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</si>
  <si>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</si>
  <si>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</si>
  <si>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</si>
  <si>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</si>
  <si>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</si>
  <si>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</si>
  <si>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</si>
  <si>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</si>
  <si>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</si>
  <si>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</si>
  <si>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</si>
  <si>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</si>
  <si>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</si>
  <si>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</si>
  <si>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</si>
  <si>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</si>
  <si>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</si>
  <si>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</si>
  <si>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</si>
  <si>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</si>
  <si>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</si>
  <si>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</si>
  <si>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</si>
  <si>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</si>
  <si>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</si>
  <si>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</si>
  <si>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</si>
  <si>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</si>
  <si>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</si>
  <si>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</si>
  <si>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</si>
  <si>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</si>
  <si>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</si>
  <si>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</si>
  <si>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</si>
  <si>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</si>
  <si>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</si>
  <si>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</si>
  <si>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</si>
  <si>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</si>
  <si>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</si>
  <si>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</si>
  <si>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</si>
  <si>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</si>
  <si>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</si>
  <si>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</si>
  <si>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</si>
  <si>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</si>
  <si>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</si>
  <si>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</si>
  <si>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</si>
  <si>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</si>
  <si>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</si>
  <si>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</si>
  <si>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</si>
  <si>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</si>
  <si>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</si>
  <si>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</si>
  <si>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</si>
  <si>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</si>
  <si>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</si>
  <si>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</si>
  <si>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</si>
  <si>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</si>
  <si>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</si>
  <si>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</si>
  <si>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</si>
  <si>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</si>
  <si>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</si>
  <si>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</si>
  <si>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</si>
  <si>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</si>
  <si>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</si>
  <si>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</si>
  <si>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</si>
  <si>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</si>
  <si>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</si>
  <si>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</si>
  <si>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</si>
  <si>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</si>
  <si>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</si>
  <si>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</si>
  <si>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</si>
  <si>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</si>
  <si>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</si>
  <si>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</si>
  <si>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</si>
  <si>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</si>
  <si>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</si>
  <si>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</si>
  <si>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</si>
  <si>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</si>
  <si>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</si>
  <si>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</si>
  <si>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</si>
  <si>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</si>
  <si>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</si>
  <si>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</si>
  <si>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</si>
  <si>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</si>
  <si>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</si>
  <si>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</si>
  <si>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</si>
  <si>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</si>
  <si>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</si>
  <si>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</si>
  <si>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</si>
  <si>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</si>
  <si>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</si>
  <si>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</si>
  <si>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</si>
  <si>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</si>
  <si>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</si>
  <si>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</si>
  <si>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</si>
  <si>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</si>
  <si>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</si>
  <si>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</si>
  <si>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</si>
  <si>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</si>
  <si>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</si>
  <si>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</si>
  <si>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</si>
  <si>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</si>
  <si>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</si>
  <si>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</si>
  <si>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</si>
  <si>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</si>
  <si>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</si>
  <si>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</si>
  <si>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</si>
  <si>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</si>
  <si>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</si>
  <si>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</si>
  <si>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</si>
  <si>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</si>
  <si>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</si>
  <si>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</si>
  <si>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</si>
  <si>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</si>
  <si>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</si>
  <si>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</si>
  <si>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</si>
  <si>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</si>
  <si>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</si>
  <si>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</si>
  <si>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</si>
  <si>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</si>
  <si>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</si>
  <si>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</si>
  <si>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</si>
  <si>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</si>
  <si>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</si>
  <si>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</si>
  <si>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</si>
  <si>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</si>
  <si>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</si>
  <si>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</si>
  <si>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</si>
  <si>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</si>
  <si>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</si>
  <si>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</si>
  <si>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</si>
  <si>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</si>
  <si>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</si>
  <si>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</si>
  <si>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</si>
  <si>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</si>
  <si>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</si>
  <si>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</si>
  <si>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</si>
  <si>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</si>
  <si>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</si>
  <si>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</si>
  <si>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</si>
  <si>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</si>
  <si>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</si>
  <si>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</si>
  <si>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</si>
  <si>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</si>
  <si>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</si>
  <si>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</si>
  <si>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</si>
  <si>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</si>
  <si>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</si>
  <si>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</si>
  <si>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</si>
  <si>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</si>
  <si>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</si>
  <si>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</si>
  <si>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</si>
  <si>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</si>
  <si>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</si>
  <si>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</si>
  <si>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</si>
  <si>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</si>
  <si>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</si>
  <si>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</si>
  <si>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</si>
  <si>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</si>
  <si>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</si>
  <si>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</si>
  <si>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</si>
  <si>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</si>
  <si>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</si>
  <si>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</si>
  <si>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</si>
  <si>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</si>
  <si>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</si>
  <si>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</si>
  <si>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</si>
  <si>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</si>
  <si>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</si>
  <si>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</si>
  <si>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</si>
  <si>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</si>
  <si>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</si>
  <si>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</si>
  <si>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</si>
  <si>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</si>
  <si>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</si>
  <si>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</si>
  <si>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</si>
  <si>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</si>
  <si>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</si>
  <si>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</si>
  <si>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</si>
  <si>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</si>
  <si>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</si>
  <si>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</si>
  <si>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</si>
  <si>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</si>
  <si>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</si>
  <si>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</si>
  <si>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</si>
  <si>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</si>
  <si>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</si>
  <si>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</si>
  <si>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</si>
  <si>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</si>
  <si>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</si>
  <si>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</si>
  <si>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</si>
  <si>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</si>
  <si>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</si>
  <si>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</si>
  <si>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</si>
  <si>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</si>
  <si>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</si>
  <si>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</si>
  <si>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</si>
  <si>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</si>
  <si>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</si>
  <si>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</si>
  <si>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</si>
  <si>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</si>
  <si>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</si>
  <si>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</si>
  <si>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</si>
  <si>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</si>
  <si>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</si>
  <si>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</si>
  <si>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</si>
  <si>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</si>
  <si>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</si>
  <si>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</si>
  <si>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</si>
  <si>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</si>
  <si>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</si>
  <si>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</si>
  <si>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</si>
  <si>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</si>
  <si>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</si>
  <si>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</si>
  <si>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</si>
  <si>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</si>
  <si>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</si>
  <si>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</si>
  <si>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</si>
  <si>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</si>
  <si>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</si>
  <si>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</si>
  <si>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</si>
  <si>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</si>
  <si>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</si>
  <si>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</si>
  <si>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</si>
  <si>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</si>
  <si>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</si>
  <si>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</si>
  <si>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</si>
  <si>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</si>
  <si>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</si>
  <si>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</si>
  <si>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</si>
  <si>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</si>
  <si>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</si>
  <si>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</si>
  <si>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</si>
  <si>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</si>
  <si>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</si>
  <si>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</si>
  <si>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</si>
  <si>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</si>
  <si>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</si>
  <si>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</si>
  <si>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</si>
  <si>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</si>
  <si>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</si>
  <si>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</si>
  <si>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</si>
  <si>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</si>
  <si>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</si>
  <si>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</si>
  <si>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</si>
  <si>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</si>
  <si>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</si>
  <si>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</si>
  <si>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</si>
  <si>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</si>
  <si>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</si>
  <si>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</si>
  <si>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</si>
  <si>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</si>
  <si>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</si>
  <si>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</si>
  <si>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</si>
  <si>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</si>
  <si>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</si>
  <si>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</si>
  <si>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</si>
  <si>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</si>
  <si>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</si>
  <si>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</si>
  <si>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</si>
  <si>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</si>
  <si>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</si>
  <si>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</si>
  <si>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</si>
  <si>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</si>
  <si>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</si>
  <si>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</si>
  <si>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</si>
  <si>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</si>
  <si>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</si>
  <si>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</si>
  <si>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</si>
  <si>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</si>
  <si>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</si>
  <si>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</si>
  <si>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</si>
  <si>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</si>
  <si>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</si>
  <si>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</si>
  <si>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</si>
  <si>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</si>
  <si>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</si>
  <si>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</si>
  <si>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</si>
  <si>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</si>
  <si>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</si>
  <si>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</si>
  <si>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</si>
  <si>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</si>
  <si>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</si>
  <si>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</si>
  <si>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</si>
  <si>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</si>
  <si>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</si>
  <si>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</si>
  <si>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</si>
  <si>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</si>
  <si>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</si>
  <si>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</si>
  <si>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</si>
  <si>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</si>
  <si>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</si>
  <si>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</si>
  <si>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</si>
  <si>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</si>
  <si>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</si>
  <si>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</si>
  <si>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</si>
  <si>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</si>
  <si>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</si>
  <si>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</si>
  <si>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</si>
  <si>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</si>
  <si>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</si>
  <si>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</si>
  <si>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</si>
  <si>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</si>
  <si>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</si>
  <si>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</si>
  <si>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</si>
  <si>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</si>
  <si>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</si>
  <si>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</si>
  <si>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</si>
  <si>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</si>
  <si>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</si>
  <si>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</si>
  <si>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</si>
  <si>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</si>
  <si>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</si>
  <si>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</si>
  <si>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</si>
  <si>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</si>
  <si>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</si>
  <si>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</si>
  <si>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</si>
  <si>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</si>
  <si>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</si>
  <si>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</si>
  <si>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</si>
  <si>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</si>
  <si>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</si>
  <si>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</si>
  <si>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</si>
  <si>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</si>
  <si>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</si>
  <si>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</si>
  <si>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</si>
  <si>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</si>
  <si>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</si>
  <si>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</si>
  <si>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</si>
  <si>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</si>
  <si>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</si>
  <si>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</si>
  <si>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</si>
  <si>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</si>
  <si>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</si>
  <si>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</si>
  <si>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</si>
  <si>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</si>
  <si>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</si>
  <si>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</si>
  <si>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</si>
  <si>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</si>
  <si>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</si>
  <si>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</si>
  <si>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</si>
  <si>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</si>
  <si>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</si>
  <si>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</si>
  <si>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</si>
  <si>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</si>
  <si>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</si>
  <si>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</si>
  <si>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</si>
  <si>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</si>
  <si>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</si>
  <si>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</si>
  <si>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</si>
  <si>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</si>
  <si>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</si>
  <si>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</si>
  <si>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</si>
  <si>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</si>
  <si>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</si>
  <si>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</si>
  <si>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</si>
  <si>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</si>
  <si>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</si>
  <si>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</si>
  <si>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</si>
  <si>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</si>
  <si>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</si>
  <si>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</si>
  <si>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</si>
  <si>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</si>
  <si>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</si>
  <si>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</si>
  <si>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</si>
  <si>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</si>
  <si>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</si>
  <si>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</si>
  <si>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</si>
  <si>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</si>
  <si>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</si>
  <si>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</si>
  <si>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</si>
  <si>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</si>
  <si>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</si>
  <si>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</si>
  <si>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</si>
  <si>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</si>
  <si>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</si>
  <si>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</si>
  <si>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</si>
  <si>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</si>
  <si>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</si>
  <si>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</si>
  <si>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</si>
  <si>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</si>
  <si>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</si>
  <si>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</si>
  <si>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</si>
  <si>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</si>
  <si>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</si>
  <si>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</si>
  <si>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</si>
  <si>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</si>
  <si>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</si>
  <si>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</si>
  <si>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</si>
  <si>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</si>
  <si>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</si>
  <si>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</si>
  <si>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</si>
  <si>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</si>
  <si>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</si>
  <si>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</si>
  <si>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</si>
  <si>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</si>
  <si>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</si>
  <si>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</si>
  <si>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</si>
  <si>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</si>
  <si>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</si>
  <si>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</si>
  <si>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</si>
  <si>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</si>
  <si>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</si>
  <si>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</si>
  <si>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</si>
  <si>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</si>
  <si>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</si>
  <si>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</si>
  <si>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</si>
  <si>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</si>
  <si>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</si>
  <si>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</si>
  <si>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</si>
  <si>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</si>
  <si>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</si>
  <si>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</si>
  <si>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</si>
  <si>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</si>
  <si>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</si>
  <si>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</si>
  <si>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</si>
  <si>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</si>
  <si>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</si>
  <si>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</si>
  <si>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</si>
  <si>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</si>
  <si>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</si>
  <si>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</si>
  <si>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</si>
  <si>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</si>
  <si>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</si>
  <si>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</si>
  <si>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</si>
  <si>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</si>
  <si>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</si>
  <si>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</si>
  <si>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</si>
  <si>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</si>
  <si>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</si>
  <si>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</si>
  <si>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</si>
  <si>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</si>
  <si>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</si>
  <si>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</si>
  <si>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</si>
  <si>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</si>
  <si>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</si>
  <si>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</si>
  <si>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</si>
  <si>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</si>
  <si>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</si>
  <si>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</si>
  <si>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</si>
  <si>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</si>
  <si>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</si>
  <si>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</si>
  <si>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</si>
  <si>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</si>
  <si>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</si>
  <si>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</si>
  <si>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</si>
  <si>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</si>
  <si>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</si>
  <si>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</si>
  <si>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</si>
  <si>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</si>
  <si>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</si>
  <si>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</si>
  <si>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</si>
  <si>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</si>
  <si>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</si>
  <si>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</si>
  <si>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</si>
  <si>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</si>
  <si>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</si>
  <si>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</si>
  <si>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</si>
  <si>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</si>
  <si>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</si>
  <si>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</si>
  <si>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</si>
  <si>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</si>
  <si>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</si>
  <si>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</si>
  <si>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</si>
  <si>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</si>
  <si>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</si>
  <si>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</si>
  <si>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</si>
  <si>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</si>
  <si>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</si>
  <si>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</si>
  <si>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</si>
  <si>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</si>
  <si>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</si>
  <si>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</si>
  <si>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</si>
  <si>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</si>
  <si>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</si>
  <si>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</si>
  <si>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</si>
  <si>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</si>
  <si>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</si>
  <si>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</si>
  <si>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</si>
  <si>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</si>
  <si>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</si>
  <si>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</si>
  <si>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</si>
  <si>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</si>
  <si>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</si>
  <si>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</si>
  <si>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</si>
  <si>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</si>
  <si>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</si>
  <si>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</si>
  <si>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</si>
  <si>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</si>
  <si>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</si>
  <si>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</si>
  <si>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</si>
  <si>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</si>
  <si>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</si>
  <si>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</si>
  <si>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</si>
  <si>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</si>
  <si>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</si>
  <si>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</si>
  <si>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</si>
  <si>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</si>
  <si>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</si>
  <si>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</si>
  <si>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</si>
  <si>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</si>
  <si>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</si>
  <si>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</si>
  <si>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</si>
  <si>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</si>
  <si>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</si>
  <si>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</si>
  <si>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</si>
  <si>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</si>
  <si>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</si>
  <si>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</si>
  <si>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</si>
  <si>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</si>
  <si>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</si>
  <si>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</si>
  <si>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</si>
  <si>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</si>
  <si>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</si>
  <si>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</si>
  <si>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</si>
  <si>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</si>
  <si>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</si>
  <si>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</si>
  <si>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</si>
  <si>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</si>
  <si>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</si>
  <si>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</si>
  <si>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</si>
  <si>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</si>
  <si>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</si>
  <si>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</si>
  <si>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</si>
  <si>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</si>
  <si>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</si>
  <si>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</si>
  <si>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</si>
  <si>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</si>
  <si>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</si>
  <si>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</si>
  <si>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</si>
  <si>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</si>
  <si>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</si>
  <si>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</si>
  <si>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</si>
  <si>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</si>
  <si>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</si>
  <si>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</si>
  <si>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</si>
  <si>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</si>
  <si>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</si>
  <si>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</si>
  <si>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</si>
  <si>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</si>
  <si>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</si>
  <si>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</si>
  <si>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</si>
  <si>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</si>
  <si>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</si>
  <si>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</si>
  <si>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</si>
  <si>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</si>
  <si>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</si>
  <si>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</si>
  <si>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</si>
  <si>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</si>
  <si>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</si>
  <si>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</si>
  <si>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</si>
  <si>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</si>
  <si>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</si>
  <si>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</si>
  <si>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</si>
  <si>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</si>
  <si>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</si>
  <si>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</si>
  <si>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</si>
  <si>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</si>
  <si>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</si>
  <si>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</si>
  <si>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</si>
  <si>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</si>
  <si>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</si>
  <si>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</si>
  <si>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</si>
  <si>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</si>
  <si>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</si>
  <si>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</si>
  <si>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</si>
  <si>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</si>
  <si>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</si>
  <si>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</si>
  <si>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</si>
  <si>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</si>
  <si>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</si>
  <si>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</si>
  <si>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</si>
  <si>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</si>
  <si>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</si>
  <si>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</si>
  <si>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</si>
  <si>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</si>
  <si>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</si>
  <si>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</si>
  <si>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</si>
  <si>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</si>
  <si>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</si>
  <si>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</si>
  <si>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</si>
  <si>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</si>
  <si>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</si>
  <si>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</si>
  <si>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</si>
  <si>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</si>
  <si>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</si>
  <si>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</si>
  <si>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</si>
  <si>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</si>
  <si>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</si>
  <si>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</si>
  <si>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</si>
  <si>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</si>
  <si>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</si>
  <si>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</si>
  <si>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</si>
  <si>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</si>
  <si>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</si>
  <si>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</si>
  <si>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</si>
  <si>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</si>
  <si>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</si>
  <si>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</si>
  <si>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</si>
  <si>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</si>
  <si>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</si>
  <si>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</si>
  <si>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</si>
  <si>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</si>
  <si>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</si>
  <si>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</si>
  <si>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</si>
  <si>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</si>
  <si>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</si>
  <si>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</si>
  <si>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</si>
  <si>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</si>
  <si>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</si>
  <si>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</si>
  <si>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</si>
  <si>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</si>
  <si>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</si>
  <si>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</si>
  <si>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</si>
  <si>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</si>
  <si>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</si>
  <si>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</si>
  <si>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</si>
  <si>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</si>
  <si>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</si>
  <si>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</si>
  <si>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</si>
  <si>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</si>
  <si>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</si>
  <si>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</si>
  <si>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</si>
  <si>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</si>
  <si>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</si>
  <si>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</si>
  <si>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</si>
  <si>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</si>
  <si>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</si>
  <si>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</si>
  <si>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</si>
  <si>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</si>
  <si>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</si>
  <si>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</si>
  <si>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</si>
  <si>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</si>
  <si>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</si>
  <si>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</si>
  <si>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</si>
  <si>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</si>
  <si>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</si>
  <si>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</si>
  <si>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</si>
  <si>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</si>
  <si>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</si>
  <si>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</si>
  <si>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</si>
  <si>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</si>
  <si>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</si>
  <si>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</si>
  <si>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</si>
  <si>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</si>
  <si>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</si>
  <si>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</si>
  <si>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</si>
  <si>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</si>
  <si>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</si>
  <si>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</si>
  <si>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</si>
  <si>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</si>
  <si>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</si>
  <si>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</si>
  <si>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</si>
  <si>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</si>
  <si>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</si>
  <si>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</si>
  <si>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</si>
  <si>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</si>
  <si>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</si>
  <si>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</si>
  <si>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</si>
  <si>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</si>
  <si>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</si>
  <si>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</si>
  <si>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</si>
  <si>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</si>
  <si>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</si>
  <si>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</si>
  <si>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</si>
  <si>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</si>
  <si>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</si>
  <si>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</si>
  <si>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</si>
  <si>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</si>
  <si>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</si>
  <si>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</si>
  <si>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</si>
  <si>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</si>
  <si>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</si>
  <si>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</si>
  <si>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</si>
  <si>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</si>
  <si>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</si>
  <si>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</si>
  <si>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</si>
  <si>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</si>
  <si>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</si>
  <si>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</si>
  <si>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</si>
  <si>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</si>
  <si>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</si>
  <si>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</si>
  <si>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</si>
  <si>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</si>
  <si>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</si>
  <si>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</si>
  <si>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</si>
  <si>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</si>
  <si>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</si>
  <si>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</si>
  <si>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</si>
  <si>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</si>
  <si>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</si>
  <si>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</si>
  <si>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</si>
  <si>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</si>
  <si>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</si>
  <si>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</si>
  <si>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</si>
  <si>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</si>
  <si>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</si>
  <si>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</si>
  <si>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</si>
  <si>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</si>
  <si>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</si>
  <si>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</si>
  <si>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</si>
  <si>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</si>
  <si>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</si>
  <si>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</si>
  <si>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</si>
  <si>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</si>
  <si>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</si>
  <si>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</si>
  <si>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</si>
  <si>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</si>
  <si>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</si>
  <si>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</si>
  <si>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</si>
  <si>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</si>
  <si>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</si>
  <si>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</si>
  <si>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</si>
  <si>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</si>
  <si>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</si>
  <si>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</si>
  <si>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</si>
  <si>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</si>
  <si>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</si>
  <si>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</si>
  <si>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</si>
  <si>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</si>
  <si>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</si>
  <si>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</si>
  <si>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</si>
  <si>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</si>
  <si>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</si>
  <si>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</si>
  <si>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</si>
  <si>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</si>
  <si>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</si>
  <si>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</si>
  <si>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</si>
  <si>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</si>
  <si>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</si>
  <si>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</si>
  <si>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</si>
  <si>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</si>
  <si>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</si>
  <si>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</si>
  <si>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</si>
  <si>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</si>
  <si>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</si>
  <si>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</si>
  <si>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</si>
  <si>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</si>
  <si>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</si>
  <si>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</si>
  <si>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</si>
  <si>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</si>
  <si>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</si>
  <si>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</si>
  <si>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</si>
  <si>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</si>
  <si>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</si>
  <si>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</si>
  <si>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</si>
  <si>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</si>
  <si>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</si>
  <si>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</si>
  <si>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</si>
  <si>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</si>
  <si>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</si>
  <si>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</si>
  <si>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</si>
  <si>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</si>
  <si>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</si>
  <si>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</si>
  <si>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</si>
  <si>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</si>
  <si>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</si>
  <si>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</si>
  <si>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</si>
  <si>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</si>
  <si>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</si>
  <si>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</si>
  <si>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</si>
  <si>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</si>
  <si>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</si>
  <si>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</si>
  <si>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</si>
  <si>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</si>
  <si>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</si>
  <si>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</si>
  <si>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</si>
  <si>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</si>
  <si>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</si>
  <si>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</si>
  <si>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</si>
  <si>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</si>
  <si>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</si>
  <si>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</si>
  <si>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</si>
  <si>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</si>
  <si>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</si>
  <si>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</si>
  <si>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</si>
  <si>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</si>
  <si>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</si>
  <si>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</si>
  <si>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</si>
  <si>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</si>
  <si>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</si>
  <si>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</si>
  <si>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</si>
  <si>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</si>
  <si>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</si>
  <si>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</si>
  <si>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</si>
  <si>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</si>
  <si>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</si>
  <si>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</si>
  <si>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</si>
  <si>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</si>
  <si>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</si>
  <si>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</si>
  <si>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</si>
  <si>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</si>
  <si>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</si>
  <si>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</si>
  <si>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</si>
  <si>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</si>
  <si>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</si>
  <si>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</si>
  <si>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</si>
  <si>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</si>
  <si>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</si>
  <si>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</si>
  <si>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</si>
  <si>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</si>
  <si>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</si>
  <si>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</si>
  <si>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</si>
  <si>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</si>
  <si>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</si>
  <si>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</si>
  <si>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</si>
  <si>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</si>
  <si>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</si>
  <si>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</si>
  <si>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</si>
  <si>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</si>
  <si>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</si>
  <si>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</si>
  <si>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</si>
  <si>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</si>
  <si>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</si>
  <si>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</si>
  <si>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</si>
  <si>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</si>
  <si>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</si>
  <si>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</si>
  <si>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</si>
  <si>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</si>
  <si>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</si>
  <si>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</si>
  <si>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</si>
  <si>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</si>
  <si>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</si>
  <si>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</si>
  <si>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</si>
  <si>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</si>
  <si>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</si>
  <si>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</si>
  <si>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</si>
  <si>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</si>
  <si>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</si>
  <si>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</si>
  <si>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</si>
  <si>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</si>
  <si>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</si>
  <si>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</si>
  <si>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</si>
  <si>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</si>
  <si>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</si>
  <si>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</si>
  <si>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</si>
  <si>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</si>
  <si>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</si>
  <si>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</si>
  <si>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</si>
  <si>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</si>
  <si>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</si>
  <si>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</si>
  <si>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</si>
  <si>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</si>
  <si>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</si>
  <si>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</si>
  <si>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</si>
  <si>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</si>
  <si>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</si>
  <si>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</si>
  <si>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</si>
  <si>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</si>
  <si>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</si>
  <si>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</si>
  <si>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</si>
  <si>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</si>
  <si>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</si>
  <si>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</si>
  <si>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</si>
  <si>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</si>
  <si>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</si>
  <si>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</si>
  <si>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</si>
  <si>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</si>
  <si>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</si>
  <si>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</si>
  <si>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</si>
  <si>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</si>
  <si>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</si>
  <si>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</si>
  <si>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</si>
  <si>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</si>
  <si>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</si>
  <si>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</si>
  <si>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</si>
  <si>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</si>
  <si>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</si>
  <si>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</si>
  <si>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</si>
  <si>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</si>
  <si>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</si>
  <si>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</si>
  <si>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</si>
  <si>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</si>
  <si>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</si>
  <si>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</si>
  <si>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</si>
  <si>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</si>
  <si>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</si>
  <si>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</si>
  <si>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</si>
  <si>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</si>
  <si>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</si>
  <si>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</si>
  <si>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</si>
  <si>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</si>
  <si>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</si>
  <si>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</si>
  <si>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</si>
  <si>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</si>
  <si>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</si>
  <si>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</si>
  <si>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</si>
  <si>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</si>
  <si>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</si>
  <si>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</si>
  <si>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</si>
  <si>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</si>
  <si>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</si>
  <si>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</si>
  <si>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</si>
  <si>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</si>
  <si>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</si>
  <si>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</si>
  <si>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</si>
  <si>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</si>
  <si>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</si>
  <si>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</si>
  <si>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</si>
  <si>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</si>
  <si>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</si>
  <si>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</si>
  <si>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</si>
  <si>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</si>
  <si>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</si>
  <si>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</si>
  <si>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</si>
  <si>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</si>
  <si>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</si>
  <si>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</si>
  <si>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</si>
  <si>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</si>
  <si>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</si>
  <si>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</si>
  <si>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</si>
  <si>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</si>
  <si>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</si>
  <si>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</si>
  <si>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</si>
  <si>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</si>
  <si>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</si>
  <si>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</si>
  <si>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</si>
  <si>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</si>
  <si>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</si>
  <si>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</si>
  <si>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</si>
  <si>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</si>
  <si>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</si>
  <si>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</si>
  <si>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</si>
  <si>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</si>
  <si>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</si>
  <si>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</si>
  <si>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</si>
  <si>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</si>
  <si>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</si>
  <si>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</si>
  <si>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</si>
  <si>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</si>
  <si>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</si>
  <si>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</si>
  <si>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</si>
  <si>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</si>
  <si>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</si>
  <si>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</si>
  <si>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</si>
  <si>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</si>
  <si>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</si>
  <si>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</si>
  <si>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</si>
  <si>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</si>
  <si>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</si>
  <si>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</si>
  <si>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</si>
  <si>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</si>
  <si>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</si>
  <si>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</si>
  <si>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</si>
  <si>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</si>
  <si>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</si>
  <si>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</si>
  <si>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</si>
  <si>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</si>
  <si>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</si>
  <si>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</si>
  <si>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</si>
  <si>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</si>
  <si>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</si>
  <si>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</si>
  <si>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</si>
  <si>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</si>
  <si>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</si>
  <si>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</si>
  <si>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</si>
  <si>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</si>
  <si>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</si>
  <si>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</si>
  <si>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</si>
  <si>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</si>
  <si>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</si>
  <si>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</si>
  <si>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</si>
  <si>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</si>
  <si>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</si>
  <si>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</si>
  <si>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</si>
  <si>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</si>
  <si>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</si>
  <si>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</si>
  <si>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</si>
  <si>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</si>
  <si>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</si>
  <si>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</si>
  <si>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</si>
  <si>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</si>
  <si>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</si>
  <si>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</si>
  <si>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</si>
  <si>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</si>
  <si>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</si>
  <si>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</si>
  <si>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</si>
  <si>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</si>
  <si>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</si>
  <si>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</si>
  <si>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</si>
  <si>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</si>
  <si>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</si>
  <si>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</si>
  <si>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</si>
  <si>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</si>
  <si>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</si>
  <si>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</si>
  <si>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</si>
  <si>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</si>
  <si>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</si>
  <si>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</si>
  <si>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</si>
  <si>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</si>
  <si>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</si>
  <si>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</si>
  <si>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</si>
  <si>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</si>
  <si>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</si>
  <si>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</si>
  <si>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</si>
  <si>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</si>
  <si>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</si>
  <si>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</si>
  <si>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</si>
  <si>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</si>
  <si>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</si>
  <si>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</si>
  <si>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</si>
  <si>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</si>
  <si>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</si>
  <si>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</si>
  <si>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</si>
  <si>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</si>
  <si>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</si>
  <si>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</si>
  <si>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</si>
  <si>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</si>
  <si>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</si>
  <si>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</si>
  <si>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</si>
  <si>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</si>
  <si>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</si>
  <si>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</si>
  <si>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</si>
  <si>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</si>
  <si>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</si>
  <si>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</si>
  <si>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</si>
  <si>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</si>
  <si>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</si>
  <si>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</si>
  <si>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</si>
  <si>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</si>
  <si>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</si>
  <si>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</si>
  <si>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</si>
  <si>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</si>
  <si>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</si>
  <si>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</si>
  <si>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</si>
  <si>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</si>
  <si>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</si>
  <si>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</si>
  <si>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</si>
  <si>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</si>
  <si>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</si>
  <si>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</si>
  <si>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</si>
  <si>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</si>
  <si>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</si>
  <si>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</si>
  <si>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</si>
  <si>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</si>
  <si>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</si>
  <si>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</si>
  <si>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</si>
  <si>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</si>
  <si>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</si>
  <si>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</si>
  <si>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</si>
  <si>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</si>
  <si>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</si>
  <si>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</si>
  <si>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</si>
  <si>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</si>
  <si>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</si>
  <si>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</si>
  <si>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</si>
  <si>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</si>
  <si>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</si>
  <si>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</si>
  <si>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</si>
  <si>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</si>
  <si>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</si>
  <si>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</si>
  <si>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</si>
  <si>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</si>
  <si>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</si>
  <si>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</si>
  <si>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</si>
  <si>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</si>
  <si>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</si>
  <si>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</si>
  <si>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</si>
  <si>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</si>
  <si>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</si>
  <si>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</si>
  <si>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</si>
  <si>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</si>
  <si>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</si>
  <si>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</si>
  <si>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</si>
  <si>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</si>
  <si>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</si>
  <si>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</si>
  <si>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</si>
  <si>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</si>
  <si>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</si>
  <si>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</si>
  <si>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</si>
  <si>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</si>
  <si>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</si>
  <si>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</si>
  <si>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</si>
  <si>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</si>
  <si>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</si>
  <si>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</si>
  <si>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</si>
  <si>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</si>
  <si>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</si>
  <si>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</si>
  <si>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</si>
  <si>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</si>
  <si>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</si>
  <si>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</si>
  <si>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</si>
  <si>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</si>
  <si>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</si>
  <si>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</si>
  <si>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</si>
  <si>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</si>
  <si>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</si>
  <si>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</si>
  <si>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</si>
  <si>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</si>
  <si>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</si>
  <si>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</si>
  <si>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</si>
  <si>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</si>
  <si>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</si>
  <si>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</si>
  <si>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</si>
  <si>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</si>
  <si>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</si>
  <si>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</si>
  <si>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</si>
  <si>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</si>
  <si>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</si>
  <si>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</si>
  <si>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</si>
  <si>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</si>
  <si>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</si>
  <si>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</si>
  <si>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</si>
  <si>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</si>
  <si>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</si>
  <si>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</si>
  <si>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</si>
  <si>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</si>
  <si>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</si>
  <si>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</si>
  <si>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</si>
  <si>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</si>
  <si>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</si>
  <si>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</si>
  <si>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</si>
  <si>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</si>
  <si>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</si>
  <si>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</si>
  <si>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</si>
  <si>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</si>
  <si>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</si>
  <si>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</si>
  <si>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</si>
  <si>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</si>
  <si>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</si>
  <si>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</si>
  <si>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</si>
  <si>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</si>
  <si>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</si>
  <si>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</si>
  <si>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</si>
  <si>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</si>
  <si>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</si>
  <si>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</si>
  <si>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</si>
  <si>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</si>
  <si>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</si>
  <si>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</si>
  <si>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</si>
  <si>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</si>
  <si>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</si>
  <si>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</si>
  <si>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</si>
  <si>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</si>
  <si>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</si>
  <si>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</si>
  <si>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</si>
  <si>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</si>
  <si>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</si>
  <si>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</si>
  <si>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</si>
  <si>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</si>
  <si>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</si>
  <si>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</si>
  <si>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</si>
  <si>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</si>
  <si>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</si>
  <si>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</si>
  <si>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</si>
  <si>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</si>
  <si>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</si>
  <si>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</si>
  <si>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</si>
  <si>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</si>
  <si>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</si>
  <si>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</si>
  <si>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</si>
  <si>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</si>
  <si>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</si>
  <si>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</si>
  <si>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</si>
  <si>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</si>
  <si>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</si>
  <si>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</si>
  <si>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</si>
  <si>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</si>
  <si>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</si>
  <si>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</si>
  <si>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</si>
  <si>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</si>
  <si>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</si>
  <si>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</si>
  <si>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</si>
  <si>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</si>
  <si>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</si>
  <si>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</si>
  <si>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</si>
  <si>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</si>
  <si>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</si>
  <si>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</si>
  <si>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</si>
  <si>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</si>
  <si>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</si>
  <si>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</si>
  <si>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</si>
  <si>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</si>
  <si>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</si>
  <si>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</si>
  <si>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</si>
  <si>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</si>
  <si>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</si>
  <si>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</si>
  <si>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</si>
  <si>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</si>
  <si>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</si>
  <si>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</si>
  <si>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</si>
  <si>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</si>
  <si>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</si>
  <si>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</si>
  <si>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</si>
  <si>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</si>
  <si>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</si>
  <si>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</si>
  <si>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</si>
  <si>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</si>
  <si>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</si>
  <si>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</si>
  <si>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</si>
  <si>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</si>
  <si>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</si>
  <si>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</si>
  <si>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</si>
  <si>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</si>
  <si>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</si>
  <si>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</si>
  <si>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</si>
  <si>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</si>
  <si>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</si>
  <si>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</si>
  <si>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</si>
  <si>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</si>
  <si>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</si>
  <si>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</si>
  <si>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</si>
  <si>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</si>
  <si>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</si>
  <si>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</si>
  <si>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</si>
  <si>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</si>
  <si>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</si>
  <si>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</si>
  <si>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</si>
  <si>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</si>
  <si>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</si>
  <si>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</si>
  <si>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</si>
  <si>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</si>
  <si>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</si>
  <si>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</si>
  <si>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</si>
  <si>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</si>
  <si>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</si>
  <si>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</si>
  <si>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</si>
  <si>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</si>
  <si>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</si>
  <si>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</si>
  <si>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</si>
  <si>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</si>
  <si>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</si>
  <si>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</si>
  <si>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</si>
  <si>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</si>
  <si>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</si>
  <si>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</si>
  <si>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</si>
  <si>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</si>
  <si>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</si>
  <si>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</si>
  <si>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</si>
  <si>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</si>
  <si>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</si>
  <si>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</si>
  <si>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</si>
  <si>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</si>
  <si>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</si>
  <si>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</si>
  <si>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</si>
  <si>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</si>
  <si>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</si>
  <si>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</si>
  <si>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</si>
  <si>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</si>
  <si>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</si>
  <si>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</si>
  <si>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</si>
  <si>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</si>
  <si>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</si>
  <si>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</si>
  <si>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</si>
  <si>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</si>
  <si>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</si>
  <si>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</si>
  <si>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</si>
  <si>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</si>
  <si>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</si>
  <si>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</si>
  <si>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</si>
  <si>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</si>
  <si>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</si>
  <si>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</si>
  <si>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</si>
  <si>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</si>
  <si>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</si>
  <si>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</si>
  <si>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</si>
  <si>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</si>
  <si>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</si>
  <si>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</si>
  <si>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</si>
  <si>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</si>
  <si>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</si>
  <si>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</si>
  <si>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</si>
  <si>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</si>
  <si>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</si>
  <si>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</si>
  <si>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</si>
  <si>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</si>
  <si>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</si>
  <si>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</si>
  <si>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</si>
  <si>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</si>
  <si>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</si>
  <si>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</si>
  <si>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</si>
  <si>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</si>
  <si>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</si>
  <si>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</si>
  <si>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</si>
  <si>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</si>
  <si>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</si>
  <si>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</si>
  <si>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</si>
  <si>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</si>
  <si>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</si>
  <si>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</si>
  <si>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</si>
  <si>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</si>
  <si>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</si>
  <si>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</si>
  <si>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</si>
  <si>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</si>
  <si>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</si>
  <si>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</si>
  <si>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</si>
  <si>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</si>
  <si>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</si>
  <si>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</si>
  <si>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</si>
  <si>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</si>
  <si>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</si>
  <si>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</si>
  <si>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</si>
  <si>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</si>
  <si>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</si>
  <si>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</si>
  <si>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</si>
  <si>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</si>
  <si>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</si>
  <si>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</si>
  <si>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</si>
  <si>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</si>
  <si>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</si>
  <si>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</si>
  <si>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</si>
  <si>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</si>
  <si>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</si>
  <si>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</si>
  <si>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</si>
  <si>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</si>
  <si>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</si>
  <si>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</si>
  <si>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</si>
  <si>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</si>
  <si>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</si>
  <si>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</si>
  <si>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</si>
  <si>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</si>
  <si>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</si>
  <si>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</si>
  <si>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</si>
  <si>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</si>
  <si>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</si>
  <si>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</si>
  <si>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</si>
  <si>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</si>
  <si>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</si>
  <si>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</si>
  <si>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</si>
  <si>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</si>
  <si>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</si>
  <si>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</si>
  <si>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</si>
  <si>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</si>
  <si>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</si>
  <si>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</si>
  <si>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</si>
  <si>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</si>
  <si>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</si>
  <si>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</si>
  <si>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</si>
  <si>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</si>
  <si>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</si>
  <si>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</si>
  <si>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</si>
  <si>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</si>
  <si>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</si>
  <si>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</si>
  <si>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</si>
  <si>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</si>
  <si>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</si>
  <si>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</si>
  <si>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</si>
  <si>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</si>
  <si>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</si>
  <si>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</si>
  <si>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</si>
  <si>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</si>
  <si>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</si>
  <si>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</si>
  <si>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</si>
  <si>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</si>
  <si>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</si>
  <si>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</si>
  <si>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</si>
  <si>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</si>
  <si>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</si>
  <si>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</si>
  <si>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</si>
  <si>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</si>
  <si>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</si>
  <si>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</si>
  <si>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</si>
  <si>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</si>
  <si>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</si>
  <si>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</si>
  <si>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</si>
  <si>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</si>
  <si>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</si>
  <si>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</si>
  <si>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</si>
  <si>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</si>
  <si>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</si>
  <si>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</si>
  <si>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</si>
  <si>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</si>
  <si>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</si>
  <si>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</si>
  <si>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</si>
  <si>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</si>
  <si>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</si>
  <si>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</si>
  <si>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</si>
  <si>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</si>
  <si>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</si>
  <si>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</si>
  <si>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</si>
  <si>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</si>
  <si>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</si>
  <si>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</si>
  <si>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</si>
  <si>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</si>
  <si>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</si>
  <si>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</si>
  <si>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</si>
  <si>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</si>
  <si>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</si>
  <si>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</si>
  <si>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</si>
  <si>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</si>
  <si>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</si>
  <si>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</si>
  <si>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</si>
  <si>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</si>
  <si>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</si>
  <si>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</si>
  <si>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</si>
  <si>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</si>
  <si>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</si>
  <si>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</si>
  <si>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</si>
  <si>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</si>
  <si>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</si>
  <si>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</si>
  <si>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</si>
  <si>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</si>
  <si>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</si>
  <si>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</si>
  <si>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</si>
  <si>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</si>
  <si>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</si>
  <si>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</si>
  <si>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</si>
  <si>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</si>
  <si>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</si>
  <si>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</si>
  <si>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</si>
  <si>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</si>
  <si>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</si>
  <si>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</si>
  <si>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</si>
  <si>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</si>
  <si>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</si>
  <si>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</si>
  <si>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</si>
  <si>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</si>
  <si>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</si>
  <si>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</si>
  <si>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</si>
  <si>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</si>
  <si>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</si>
  <si>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</si>
  <si>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</si>
  <si>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</si>
  <si>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</si>
  <si>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</si>
  <si>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</si>
  <si>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</si>
  <si>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</si>
  <si>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</si>
  <si>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</si>
  <si>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</si>
  <si>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</si>
  <si>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</si>
  <si>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</si>
  <si>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</si>
  <si>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</si>
  <si>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</si>
  <si>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</si>
  <si>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</si>
  <si>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</si>
  <si>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</si>
  <si>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</si>
  <si>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</si>
  <si>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</si>
  <si>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</si>
  <si>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</si>
  <si>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</si>
  <si>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</si>
  <si>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</si>
  <si>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</si>
  <si>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</si>
  <si>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</si>
  <si>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</si>
  <si>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</si>
  <si>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</si>
  <si>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</si>
  <si>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</si>
  <si>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</si>
  <si>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</si>
  <si>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</si>
  <si>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</si>
  <si>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</si>
  <si>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</si>
  <si>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</si>
  <si>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</si>
  <si>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</si>
  <si>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</si>
  <si>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</si>
  <si>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</si>
  <si>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</si>
  <si>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</si>
  <si>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</si>
  <si>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</si>
  <si>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</si>
  <si>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</si>
  <si>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</si>
  <si>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</si>
  <si>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</si>
  <si>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</si>
  <si>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</si>
  <si>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</si>
  <si>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</si>
  <si>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</si>
  <si>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</si>
  <si>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</si>
  <si>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</si>
  <si>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</si>
  <si>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</si>
  <si>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</si>
  <si>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</si>
  <si>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</si>
  <si>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</si>
  <si>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</si>
  <si>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</si>
  <si>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</si>
  <si>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</si>
  <si>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</si>
  <si>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</si>
  <si>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</si>
  <si>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</si>
  <si>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</si>
  <si>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</si>
  <si>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</si>
  <si>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</si>
  <si>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</si>
  <si>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</si>
  <si>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</si>
  <si>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</si>
  <si>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</si>
  <si>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</si>
  <si>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</si>
  <si>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</si>
  <si>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</si>
  <si>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</si>
  <si>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</si>
  <si>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</si>
  <si>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</si>
  <si>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</si>
  <si>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</si>
  <si>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</si>
  <si>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</si>
  <si>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</si>
  <si>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</si>
  <si>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</si>
  <si>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</si>
  <si>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</si>
  <si>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</si>
  <si>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</si>
  <si>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</si>
  <si>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</si>
  <si>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</si>
  <si>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</si>
  <si>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</si>
  <si>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</si>
  <si>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</si>
  <si>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</si>
  <si>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</si>
  <si>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</si>
  <si>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</si>
  <si>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</si>
  <si>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</si>
  <si>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</si>
  <si>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</si>
  <si>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</si>
  <si>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</si>
  <si>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</si>
  <si>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</si>
  <si>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</si>
  <si>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</si>
  <si>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</si>
  <si>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</si>
  <si>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</si>
  <si>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</si>
  <si>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</si>
  <si>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</si>
  <si>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</si>
  <si>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</si>
  <si>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</si>
  <si>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</si>
  <si>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</si>
  <si>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</si>
  <si>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</si>
  <si>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</si>
  <si>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</si>
  <si>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</si>
  <si>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</si>
  <si>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</si>
  <si>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</si>
  <si>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</si>
  <si>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</si>
  <si>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</si>
  <si>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</si>
  <si>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</si>
  <si>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</si>
  <si>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</si>
  <si>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</si>
  <si>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</si>
  <si>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</si>
  <si>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</si>
  <si>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</si>
  <si>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</si>
  <si>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</si>
  <si>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</si>
  <si>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</si>
  <si>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</si>
  <si>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</si>
  <si>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</si>
  <si>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</si>
  <si>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</si>
  <si>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</si>
  <si>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</si>
  <si>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</si>
  <si>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</si>
  <si>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</si>
  <si>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</si>
  <si>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</si>
  <si>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</si>
  <si>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</si>
  <si>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</si>
  <si>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</si>
  <si>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</si>
  <si>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</si>
  <si>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</si>
  <si>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</si>
  <si>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</si>
  <si>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</si>
  <si>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</si>
  <si>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</si>
  <si>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</si>
  <si>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</si>
  <si>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</si>
  <si>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</si>
  <si>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</si>
  <si>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</si>
  <si>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</si>
  <si>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</si>
  <si>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</si>
  <si>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</si>
  <si>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</si>
  <si>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</si>
  <si>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</si>
  <si>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</si>
  <si>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</si>
  <si>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</si>
  <si>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</si>
  <si>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</si>
  <si>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</si>
  <si>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</si>
  <si>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</si>
  <si>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</si>
  <si>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</si>
  <si>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</si>
  <si>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</si>
  <si>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</si>
  <si>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</si>
  <si>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</si>
  <si>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</si>
  <si>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</si>
  <si>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</si>
  <si>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</si>
  <si>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</si>
  <si>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</si>
  <si>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</si>
  <si>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</si>
  <si>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</si>
  <si>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</si>
  <si>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</si>
  <si>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</si>
  <si>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</si>
  <si>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</si>
  <si>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</si>
  <si>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</si>
  <si>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</si>
  <si>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</si>
  <si>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</si>
  <si>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</si>
  <si>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</si>
  <si>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</si>
  <si>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</si>
  <si>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</si>
  <si>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</si>
  <si>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</si>
  <si>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</si>
  <si>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</si>
  <si>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</si>
  <si>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</si>
  <si>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</si>
  <si>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</si>
  <si>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</si>
  <si>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</si>
  <si>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</si>
  <si>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</si>
  <si>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</si>
  <si>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</si>
  <si>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</si>
  <si>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</si>
  <si>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</si>
  <si>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</si>
  <si>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</si>
  <si>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</si>
  <si>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</si>
  <si>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</si>
  <si>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</si>
  <si>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</si>
  <si>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</si>
  <si>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</si>
  <si>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</si>
  <si>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</si>
  <si>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</si>
  <si>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</si>
  <si>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</si>
  <si>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</si>
  <si>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</si>
  <si>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</si>
  <si>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</si>
  <si>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</si>
  <si>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</si>
  <si>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</si>
  <si>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</si>
  <si>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</si>
  <si>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</si>
  <si>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</si>
  <si>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</si>
  <si>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</si>
  <si>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</si>
  <si>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</si>
  <si>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</si>
  <si>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</si>
  <si>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</si>
  <si>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</si>
  <si>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</si>
  <si>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</si>
  <si>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</si>
  <si>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</si>
  <si>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</si>
  <si>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</si>
  <si>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</si>
  <si>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</si>
  <si>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</si>
  <si>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</si>
  <si>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</si>
  <si>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</si>
  <si>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</si>
  <si>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</si>
  <si>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</si>
  <si>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</si>
  <si>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</si>
  <si>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</si>
  <si>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</si>
  <si>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</si>
  <si>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</si>
  <si>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</si>
  <si>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</si>
  <si>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</si>
  <si>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</si>
  <si>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</si>
  <si>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</si>
  <si>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</si>
  <si>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</si>
  <si>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</si>
  <si>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</si>
  <si>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</si>
  <si>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</si>
  <si>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</si>
  <si>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</si>
  <si>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</si>
  <si>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</si>
  <si>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</si>
  <si>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</si>
  <si>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</si>
  <si>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</si>
  <si>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</si>
  <si>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</si>
  <si>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</si>
  <si>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</si>
  <si>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</si>
  <si>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</si>
  <si>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</si>
  <si>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</si>
  <si>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</si>
  <si>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</si>
  <si>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</si>
  <si>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</si>
  <si>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</si>
  <si>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</si>
  <si>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</si>
  <si>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</si>
  <si>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</si>
  <si>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</si>
  <si>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</si>
  <si>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</si>
  <si>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</si>
  <si>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</si>
  <si>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</si>
  <si>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</si>
  <si>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</si>
  <si>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</si>
  <si>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</si>
  <si>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</si>
  <si>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</si>
  <si>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</si>
  <si>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</si>
  <si>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</si>
  <si>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</si>
  <si>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</si>
  <si>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</si>
  <si>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</si>
  <si>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</si>
  <si>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</si>
  <si>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</si>
  <si>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</si>
  <si>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</si>
  <si>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</si>
  <si>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</si>
  <si>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</si>
  <si>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</si>
  <si>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</si>
  <si>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</si>
  <si>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</si>
  <si>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</si>
  <si>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</si>
  <si>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</si>
  <si>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</si>
  <si>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</si>
  <si>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</si>
  <si>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</si>
  <si>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</si>
  <si>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</si>
  <si>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</si>
  <si>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</si>
  <si>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</si>
  <si>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</si>
  <si>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</si>
  <si>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</si>
  <si>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</si>
  <si>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</si>
  <si>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</si>
  <si>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</si>
  <si>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</si>
  <si>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</si>
  <si>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</si>
  <si>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</si>
  <si>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</si>
  <si>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</si>
  <si>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</si>
  <si>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</si>
  <si>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</si>
  <si>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</si>
  <si>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</si>
  <si>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</si>
  <si>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</si>
  <si>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</si>
  <si>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</si>
  <si>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</si>
  <si>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</si>
  <si>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</si>
  <si>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</si>
  <si>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</si>
  <si>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</si>
  <si>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</si>
  <si>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</si>
  <si>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</si>
  <si>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</si>
  <si>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</si>
  <si>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</si>
  <si>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</si>
  <si>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</si>
  <si>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</si>
  <si>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</si>
  <si>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</si>
  <si>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</si>
  <si>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</si>
  <si>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</si>
  <si>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</si>
  <si>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</si>
  <si>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</si>
  <si>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</si>
  <si>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</si>
  <si>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</si>
  <si>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</si>
  <si>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</si>
  <si>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</si>
  <si>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</si>
  <si>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</si>
  <si>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</si>
  <si>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</si>
  <si>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</si>
  <si>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</si>
  <si>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</si>
  <si>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</si>
  <si>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</si>
  <si>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</si>
  <si>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</si>
  <si>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</si>
  <si>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</si>
  <si>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</si>
  <si>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</si>
  <si>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</si>
  <si>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</si>
  <si>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</si>
  <si>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</si>
  <si>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</si>
  <si>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</si>
  <si>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</si>
  <si>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</si>
  <si>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</si>
  <si>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</si>
  <si>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</si>
  <si>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</si>
  <si>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</si>
  <si>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</si>
  <si>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</si>
  <si>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</si>
  <si>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</si>
  <si>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</si>
  <si>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</si>
  <si>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</si>
  <si>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</si>
  <si>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</si>
  <si>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</si>
  <si>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</si>
  <si>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</si>
  <si>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</si>
  <si>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</si>
  <si>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</si>
  <si>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</si>
  <si>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</si>
  <si>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</si>
  <si>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</si>
  <si>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</si>
  <si>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</si>
  <si>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</si>
  <si>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</si>
  <si>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</si>
  <si>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</si>
  <si>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</si>
  <si>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</si>
  <si>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</si>
  <si>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</si>
  <si>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</si>
  <si>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</si>
  <si>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</si>
  <si>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</si>
  <si>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</si>
  <si>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</si>
  <si>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</si>
  <si>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</si>
  <si>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</si>
  <si>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</si>
  <si>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</si>
  <si>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</si>
  <si>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</si>
  <si>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</si>
  <si>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</si>
  <si>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</si>
  <si>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</si>
  <si>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</si>
  <si>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</si>
  <si>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</si>
  <si>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</si>
  <si>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</si>
  <si>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</si>
  <si>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</si>
  <si>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</si>
  <si>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</si>
  <si>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</si>
  <si>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</si>
  <si>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</si>
  <si>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</si>
  <si>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</si>
  <si>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</si>
  <si>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</si>
  <si>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</si>
  <si>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</si>
  <si>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</si>
  <si>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</si>
  <si>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</si>
  <si>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</si>
  <si>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</si>
  <si>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</si>
  <si>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</si>
  <si>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</si>
  <si>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</si>
  <si>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</si>
  <si>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</si>
  <si>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</si>
  <si>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</si>
  <si>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</si>
  <si>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</si>
  <si>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</si>
  <si>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</si>
  <si>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</si>
  <si>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</si>
  <si>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</si>
  <si>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</si>
  <si>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</si>
  <si>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</si>
  <si>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</si>
  <si>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</si>
  <si>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</si>
  <si>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</si>
  <si>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</si>
  <si>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</si>
  <si>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</si>
  <si>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</si>
  <si>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</si>
  <si>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</si>
  <si>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</si>
  <si>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</si>
  <si>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</si>
  <si>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</si>
  <si>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</si>
  <si>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</si>
  <si>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</si>
  <si>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</si>
  <si>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</si>
  <si>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</si>
  <si>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</si>
  <si>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</si>
  <si>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</si>
  <si>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</si>
  <si>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</si>
  <si>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</si>
  <si>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</si>
  <si>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</si>
  <si>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</si>
  <si>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</si>
  <si>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</si>
  <si>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</si>
  <si>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</si>
  <si>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</si>
  <si>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</si>
  <si>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</si>
  <si>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</si>
  <si>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</si>
  <si>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</si>
  <si>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</si>
  <si>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</si>
  <si>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</si>
  <si>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</si>
  <si>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</si>
  <si>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</si>
  <si>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</si>
  <si>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</si>
  <si>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</si>
  <si>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</si>
  <si>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</si>
  <si>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</si>
  <si>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</si>
  <si>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</si>
  <si>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</si>
  <si>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</si>
  <si>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</si>
  <si>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</si>
  <si>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</si>
  <si>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</si>
  <si>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</si>
  <si>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</si>
  <si>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</si>
  <si>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</si>
  <si>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</si>
  <si>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</si>
  <si>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</si>
  <si>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</si>
  <si>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</si>
  <si>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</si>
  <si>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</si>
  <si>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</si>
  <si>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</si>
  <si>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</si>
  <si>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</si>
  <si>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</si>
  <si>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</si>
  <si>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</si>
  <si>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</si>
  <si>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</si>
  <si>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</si>
  <si>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</si>
  <si>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</si>
  <si>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</si>
  <si>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</si>
  <si>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</si>
  <si>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</si>
  <si>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</si>
  <si>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</si>
  <si>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</si>
  <si>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</si>
  <si>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</si>
  <si>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</si>
  <si>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</si>
  <si>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</si>
  <si>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</si>
  <si>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</si>
  <si>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</si>
  <si>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</si>
  <si>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</si>
  <si>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</si>
  <si>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</si>
  <si>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</si>
  <si>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</si>
  <si>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</si>
  <si>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</si>
  <si>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</si>
  <si>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</si>
  <si>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</si>
  <si>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</si>
  <si>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</si>
  <si>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</si>
  <si>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</si>
  <si>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</si>
  <si>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</si>
  <si>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</si>
  <si>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</si>
  <si>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</si>
  <si>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</si>
  <si>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</si>
  <si>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</si>
  <si>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</si>
  <si>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</si>
  <si>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</si>
  <si>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</si>
  <si>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</si>
  <si>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</si>
  <si>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</si>
  <si>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</si>
  <si>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</si>
  <si>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</si>
  <si>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</si>
  <si>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</si>
  <si>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</si>
  <si>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</si>
  <si>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</si>
  <si>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</si>
  <si>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</si>
  <si>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</si>
  <si>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</si>
  <si>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</si>
  <si>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</si>
  <si>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</si>
  <si>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</si>
  <si>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</si>
  <si>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</si>
  <si>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</si>
  <si>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</si>
  <si>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</si>
  <si>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</si>
  <si>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</si>
  <si>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</si>
  <si>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</si>
  <si>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</si>
  <si>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</si>
  <si>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</si>
  <si>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</si>
  <si>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</si>
  <si>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</si>
  <si>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</si>
  <si>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</si>
  <si>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</si>
  <si>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</si>
  <si>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</si>
  <si>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</si>
  <si>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</si>
  <si>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</si>
  <si>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</si>
  <si>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</si>
  <si>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</si>
  <si>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</si>
  <si>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</si>
  <si>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</si>
  <si>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</si>
  <si>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</si>
  <si>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</si>
  <si>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</si>
  <si>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</si>
  <si>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</si>
  <si>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</si>
  <si>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</si>
  <si>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</si>
  <si>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</si>
  <si>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</si>
  <si>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</si>
  <si>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</si>
  <si>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</si>
  <si>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</si>
  <si>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</si>
  <si>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</si>
  <si>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</si>
  <si>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</si>
  <si>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</si>
  <si>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</si>
  <si>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</si>
  <si>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</si>
  <si>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</si>
  <si>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</si>
  <si>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</si>
  <si>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</si>
  <si>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</si>
  <si>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</si>
  <si>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</si>
  <si>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</si>
  <si>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</si>
  <si>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</si>
  <si>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</si>
  <si>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</si>
  <si>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</si>
  <si>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</si>
  <si>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</si>
  <si>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</si>
  <si>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</si>
  <si>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</si>
  <si>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</si>
  <si>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</si>
  <si>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</si>
  <si>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</si>
  <si>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</si>
  <si>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</si>
  <si>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</si>
  <si>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</si>
  <si>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</si>
  <si>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</si>
  <si>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</si>
  <si>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</si>
  <si>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</si>
  <si>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</si>
  <si>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</si>
  <si>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</si>
  <si>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</si>
  <si>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</si>
  <si>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</si>
  <si>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</si>
  <si>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</si>
  <si>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</si>
  <si>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</si>
  <si>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</si>
  <si>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</si>
  <si>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</si>
  <si>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</si>
  <si>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</si>
  <si>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</si>
  <si>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</si>
  <si>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</si>
  <si>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</si>
  <si>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</si>
  <si>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</si>
  <si>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</si>
  <si>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</si>
  <si>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</si>
  <si>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</si>
  <si>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</si>
  <si>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</si>
  <si>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</si>
  <si>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</si>
  <si>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</si>
  <si>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</si>
  <si>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</si>
  <si>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</si>
  <si>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</si>
  <si>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</si>
  <si>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</si>
  <si>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</si>
  <si>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</si>
  <si>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</si>
  <si>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</si>
  <si>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</si>
  <si>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</si>
  <si>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</si>
  <si>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</si>
  <si>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</si>
  <si>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</si>
  <si>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</si>
  <si>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</si>
  <si>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</si>
  <si>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</si>
  <si>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</si>
  <si>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</si>
  <si>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</si>
  <si>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</si>
  <si>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</si>
  <si>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</si>
  <si>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</si>
  <si>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</si>
  <si>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</si>
  <si>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</si>
  <si>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</si>
  <si>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</si>
  <si>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</si>
  <si>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</si>
  <si>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</si>
  <si>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</si>
  <si>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</si>
  <si>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</si>
  <si>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</si>
  <si>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</si>
  <si>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</si>
  <si>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</si>
  <si>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</si>
  <si>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</si>
  <si>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</si>
  <si>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</si>
  <si>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</si>
  <si>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</si>
  <si>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</si>
  <si>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</si>
  <si>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</si>
  <si>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</si>
  <si>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</si>
  <si>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</si>
  <si>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</si>
  <si>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</si>
  <si>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</si>
  <si>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</si>
  <si>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</si>
  <si>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</si>
  <si>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</si>
  <si>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</si>
  <si>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</si>
  <si>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</si>
  <si>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</si>
  <si>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</si>
  <si>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</si>
  <si>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</si>
  <si>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</si>
  <si>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</si>
  <si>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</si>
  <si>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</si>
  <si>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</si>
  <si>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</si>
  <si>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</si>
  <si>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</si>
  <si>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</si>
  <si>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</si>
  <si>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</si>
  <si>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</si>
  <si>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</si>
  <si>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</si>
  <si>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</si>
  <si>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</si>
  <si>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</si>
  <si>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</si>
  <si>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</si>
  <si>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</si>
  <si>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</si>
  <si>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</si>
  <si>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</si>
  <si>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</si>
  <si>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</si>
  <si>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</si>
  <si>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</si>
  <si>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</si>
  <si>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</si>
  <si>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</si>
  <si>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</si>
  <si>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</si>
  <si>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</si>
  <si>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</si>
  <si>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</si>
  <si>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</si>
  <si>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</si>
  <si>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</si>
  <si>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</si>
  <si>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</si>
  <si>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</si>
  <si>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</si>
  <si>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</si>
  <si>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</si>
  <si>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</si>
  <si>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</si>
  <si>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</si>
  <si>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</si>
  <si>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</si>
  <si>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</si>
  <si>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</si>
  <si>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</si>
  <si>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</si>
  <si>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</si>
  <si>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</si>
  <si>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</si>
  <si>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</si>
  <si>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</si>
  <si>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</si>
  <si>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</si>
  <si>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</si>
  <si>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</si>
  <si>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</si>
  <si>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</si>
  <si>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</si>
  <si>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</si>
  <si>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</si>
  <si>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</si>
  <si>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</si>
  <si>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</si>
  <si>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</si>
  <si>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</si>
  <si>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</si>
  <si>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</si>
  <si>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</si>
  <si>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</si>
  <si>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</si>
  <si>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</si>
  <si>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</si>
  <si>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</si>
  <si>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</si>
  <si>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</si>
  <si>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</si>
  <si>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</si>
  <si>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</si>
  <si>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</si>
  <si>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</si>
  <si>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</si>
  <si>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</si>
  <si>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</si>
  <si>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</si>
  <si>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</si>
  <si>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</si>
  <si>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</si>
  <si>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</si>
  <si>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</si>
  <si>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</si>
  <si>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</si>
  <si>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</si>
  <si>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</si>
  <si>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</si>
  <si>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</si>
  <si>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</si>
  <si>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</si>
  <si>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</si>
  <si>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</si>
  <si>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</si>
  <si>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</si>
  <si>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</si>
  <si>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</si>
  <si>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</si>
  <si>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</si>
  <si>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</si>
  <si>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</si>
  <si>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</si>
  <si>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</si>
  <si>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</si>
  <si>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</si>
  <si>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</si>
  <si>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</si>
  <si>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</si>
  <si>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</si>
  <si>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</si>
  <si>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</si>
  <si>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</si>
  <si>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</si>
  <si>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</si>
  <si>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</si>
  <si>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</si>
  <si>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</si>
  <si>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</si>
  <si>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</si>
  <si>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</si>
  <si>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</si>
  <si>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</si>
  <si>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</si>
  <si>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</si>
  <si>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</si>
  <si>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</si>
  <si>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</si>
  <si>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</si>
  <si>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</si>
  <si>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</si>
  <si>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</si>
  <si>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</si>
  <si>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</si>
  <si>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</si>
  <si>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</si>
  <si>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</si>
  <si>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</si>
  <si>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</si>
  <si>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</si>
  <si>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</si>
  <si>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</si>
  <si>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</si>
  <si>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</si>
  <si>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</si>
  <si>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</si>
  <si>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</si>
  <si>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</si>
  <si>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</si>
  <si>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</si>
  <si>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</si>
  <si>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</si>
  <si>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</si>
  <si>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</si>
  <si>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</si>
  <si>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</si>
  <si>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</si>
  <si>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</si>
  <si>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</si>
  <si>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</si>
  <si>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</si>
  <si>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</si>
  <si>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</si>
  <si>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</si>
  <si>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</si>
  <si>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</si>
  <si>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</si>
  <si>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</si>
  <si>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</si>
  <si>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</si>
  <si>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</si>
  <si>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</si>
  <si>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</si>
  <si>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</si>
  <si>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</si>
  <si>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</si>
  <si>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</si>
  <si>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</si>
  <si>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</si>
  <si>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</si>
  <si>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</si>
  <si>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</si>
  <si>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</si>
  <si>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</si>
  <si>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</si>
  <si>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</si>
  <si>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</si>
  <si>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</si>
  <si>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</si>
  <si>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</si>
  <si>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</si>
  <si>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</si>
  <si>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</si>
  <si>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</si>
  <si>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</si>
  <si>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</si>
  <si>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</si>
  <si>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</si>
  <si>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</si>
  <si>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</si>
  <si>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</si>
  <si>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</si>
  <si>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</si>
  <si>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</si>
  <si>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</si>
  <si>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</si>
  <si>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</si>
  <si>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</si>
  <si>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</si>
  <si>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</si>
  <si>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</si>
  <si>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</si>
  <si>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</si>
  <si>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</si>
  <si>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</si>
  <si>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</si>
  <si>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</si>
  <si>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</si>
  <si>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</si>
  <si>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</si>
  <si>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</si>
  <si>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</si>
  <si>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</si>
  <si>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</si>
  <si>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</si>
  <si>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</si>
  <si>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</si>
  <si>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</si>
  <si>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</si>
  <si>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</si>
  <si>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</si>
  <si>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</si>
  <si>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</si>
  <si>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</si>
  <si>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</si>
  <si>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</si>
  <si>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</si>
  <si>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</si>
  <si>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</si>
  <si>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</si>
  <si>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</si>
  <si>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</si>
  <si>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</si>
  <si>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</si>
  <si>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</si>
  <si>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</si>
  <si>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</si>
  <si>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</si>
  <si>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</si>
  <si>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</si>
  <si>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</si>
  <si>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</si>
  <si>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</si>
  <si>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</si>
  <si>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</si>
  <si>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</si>
  <si>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</si>
  <si>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</si>
  <si>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</si>
  <si>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</si>
  <si>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</si>
  <si>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</si>
  <si>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</si>
  <si>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</si>
  <si>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</si>
  <si>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</si>
  <si>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</si>
  <si>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</si>
  <si>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</si>
  <si>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</si>
  <si>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</si>
  <si>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</si>
  <si>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</si>
  <si>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</si>
  <si>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</si>
  <si>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</si>
  <si>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</si>
  <si>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</si>
  <si>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</si>
  <si>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</si>
  <si>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</si>
  <si>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</si>
  <si>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</si>
  <si>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</si>
  <si>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</si>
  <si>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</si>
  <si>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</si>
  <si>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</si>
  <si>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</si>
  <si>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</si>
  <si>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</si>
  <si>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</si>
  <si>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</si>
  <si>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</si>
  <si>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</si>
  <si>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</si>
  <si>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</si>
  <si>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</si>
  <si>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</si>
  <si>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</si>
  <si>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</si>
  <si>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</si>
  <si>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</si>
  <si>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</si>
  <si>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</si>
  <si>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</si>
  <si>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</si>
  <si>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</si>
  <si>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</si>
  <si>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</si>
  <si>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</si>
  <si>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</si>
  <si>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</si>
  <si>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</si>
  <si>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</si>
  <si>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</si>
  <si>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</si>
  <si>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</si>
  <si>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</si>
  <si>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</si>
  <si>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</si>
  <si>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</si>
  <si>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</si>
  <si>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</si>
  <si>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</si>
  <si>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</si>
  <si>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</si>
  <si>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</si>
  <si>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</si>
  <si>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</si>
  <si>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</si>
  <si>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</si>
  <si>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</si>
  <si>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</si>
  <si>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</si>
  <si>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</si>
  <si>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</si>
  <si>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</si>
  <si>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</si>
  <si>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</si>
  <si>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</si>
  <si>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</si>
  <si>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</si>
  <si>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</si>
  <si>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</si>
  <si>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</si>
  <si>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</si>
  <si>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</si>
  <si>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</si>
  <si>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</si>
  <si>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</si>
  <si>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</si>
  <si>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</si>
  <si>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</si>
  <si>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</si>
  <si>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</si>
  <si>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</si>
  <si>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</si>
  <si>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</si>
  <si>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</si>
  <si>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</si>
  <si>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</si>
  <si>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</si>
  <si>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</si>
  <si>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</si>
  <si>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</si>
  <si>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</si>
  <si>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</si>
  <si>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</si>
  <si>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</si>
  <si>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</si>
  <si>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</si>
  <si>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</si>
  <si>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</si>
  <si>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</si>
  <si>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</si>
  <si>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</si>
  <si>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</si>
  <si>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</si>
  <si>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</si>
  <si>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</si>
  <si>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</si>
  <si>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</si>
  <si>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</si>
  <si>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</si>
  <si>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</si>
  <si>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</si>
  <si>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</si>
  <si>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</si>
  <si>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</si>
  <si>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</si>
  <si>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</si>
  <si>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</si>
  <si>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</si>
  <si>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</si>
  <si>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</si>
  <si>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</si>
  <si>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</si>
  <si>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</si>
  <si>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</si>
  <si>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</si>
  <si>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</si>
  <si>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</si>
  <si>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</si>
  <si>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</si>
  <si>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</si>
  <si>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</si>
  <si>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</si>
  <si>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</si>
  <si>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</si>
  <si>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</si>
  <si>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</si>
  <si>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</si>
  <si>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</si>
  <si>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</si>
  <si>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</si>
  <si>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</si>
  <si>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</si>
  <si>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</si>
  <si>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</si>
  <si>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</si>
  <si>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</si>
  <si>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</si>
  <si>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</si>
  <si>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</si>
  <si>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</si>
  <si>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</si>
  <si>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</si>
  <si>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</si>
  <si>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</si>
  <si>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</si>
  <si>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</si>
  <si>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</si>
  <si>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</si>
  <si>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</si>
  <si>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</si>
  <si>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</si>
  <si>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</si>
  <si>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</si>
  <si>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</si>
  <si>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</si>
  <si>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</si>
  <si>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</si>
  <si>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</si>
  <si>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</si>
  <si>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</si>
  <si>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</si>
  <si>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</si>
  <si>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</si>
  <si>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</si>
  <si>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</si>
  <si>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</si>
  <si>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</si>
  <si>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</si>
  <si>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</si>
  <si>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</si>
  <si>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</si>
  <si>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</si>
  <si>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</si>
  <si>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</si>
  <si>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</si>
  <si>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</si>
  <si>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</si>
  <si>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</si>
  <si>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</si>
  <si>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</si>
  <si>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</si>
  <si>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</si>
  <si>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</si>
  <si>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</si>
  <si>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</si>
  <si>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</si>
  <si>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</si>
  <si>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</si>
  <si>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</si>
  <si>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</si>
  <si>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</si>
  <si>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</si>
  <si>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</si>
  <si>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</si>
  <si>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</si>
  <si>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</si>
  <si>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</si>
  <si>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</si>
  <si>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</si>
  <si>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</si>
  <si>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</si>
  <si>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</si>
  <si>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</si>
  <si>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</si>
  <si>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</si>
  <si>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</si>
  <si>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</si>
  <si>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</si>
  <si>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</si>
  <si>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</si>
  <si>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</si>
  <si>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</si>
  <si>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</si>
  <si>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</si>
  <si>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</si>
  <si>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</si>
  <si>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</si>
  <si>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</si>
  <si>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</si>
  <si>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</si>
  <si>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</si>
  <si>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</si>
  <si>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</si>
  <si>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</si>
  <si>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</si>
  <si>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</si>
  <si>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</si>
  <si>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</si>
  <si>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</si>
  <si>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</si>
  <si>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</si>
  <si>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</si>
  <si>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</si>
  <si>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</si>
  <si>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</si>
  <si>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</si>
  <si>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</si>
  <si>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</si>
  <si>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</si>
  <si>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</si>
  <si>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</si>
  <si>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</si>
  <si>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</si>
  <si>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</si>
  <si>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</si>
  <si>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</si>
  <si>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</si>
  <si>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</si>
  <si>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</si>
  <si>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</si>
  <si>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</si>
  <si>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</si>
  <si>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</si>
  <si>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</si>
  <si>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</si>
  <si>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</si>
  <si>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</si>
  <si>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</si>
  <si>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</si>
  <si>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</si>
  <si>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</si>
  <si>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</si>
  <si>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</si>
  <si>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</si>
  <si>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</si>
  <si>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</si>
  <si>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</si>
  <si>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</si>
  <si>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</si>
  <si>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</si>
  <si>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</si>
  <si>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</si>
  <si>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</si>
  <si>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</si>
  <si>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</si>
  <si>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</si>
  <si>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</si>
  <si>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</si>
  <si>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</si>
  <si>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</si>
  <si>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</si>
  <si>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</si>
  <si>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</si>
  <si>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</si>
  <si>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</si>
  <si>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</si>
  <si>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</si>
  <si>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</si>
  <si>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</si>
  <si>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</si>
  <si>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</si>
  <si>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</si>
  <si>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</si>
  <si>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</si>
  <si>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</si>
  <si>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</si>
  <si>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</si>
  <si>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</si>
  <si>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</si>
  <si>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</si>
  <si>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</si>
  <si>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</si>
  <si>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</si>
  <si>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</si>
  <si>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</si>
  <si>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</si>
  <si>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</si>
  <si>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</si>
  <si>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</si>
  <si>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</si>
  <si>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</si>
  <si>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</si>
  <si>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</si>
  <si>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</si>
  <si>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</si>
  <si>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</si>
  <si>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</si>
  <si>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</si>
  <si>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</si>
  <si>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</si>
  <si>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</si>
  <si>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</si>
  <si>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</si>
  <si>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</si>
  <si>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</si>
  <si>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</si>
  <si>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</si>
  <si>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</si>
  <si>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</si>
  <si>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</si>
  <si>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</si>
  <si>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</si>
  <si>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</si>
  <si>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</si>
  <si>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</si>
  <si>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</si>
  <si>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</si>
  <si>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</si>
  <si>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</si>
  <si>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</si>
  <si>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</si>
  <si>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</si>
  <si>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</si>
  <si>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</si>
  <si>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</si>
  <si>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</si>
  <si>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</si>
  <si>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</si>
  <si>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</si>
  <si>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</si>
  <si>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</si>
  <si>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</si>
  <si>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</si>
  <si>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</si>
  <si>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</si>
  <si>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</si>
  <si>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</si>
  <si>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</si>
  <si>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</si>
  <si>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</si>
  <si>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</si>
  <si>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</si>
  <si>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</si>
  <si>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</si>
  <si>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</si>
  <si>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</si>
  <si>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</si>
  <si>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</si>
  <si>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</si>
  <si>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</si>
  <si>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</si>
  <si>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</si>
  <si>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</si>
  <si>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</si>
  <si>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</si>
  <si>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</si>
  <si>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</si>
  <si>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</si>
  <si>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</si>
  <si>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</si>
  <si>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</si>
  <si>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</si>
  <si>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</si>
  <si>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</si>
  <si>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</si>
  <si>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</si>
  <si>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</si>
  <si>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</si>
  <si>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</si>
  <si>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</si>
  <si>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</si>
  <si>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</si>
  <si>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</si>
  <si>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</si>
  <si>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</si>
  <si>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</si>
  <si>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</si>
  <si>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</si>
  <si>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</si>
  <si>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</si>
  <si>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</si>
  <si>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</si>
  <si>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</si>
  <si>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</si>
  <si>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</si>
  <si>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</si>
  <si>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</si>
  <si>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</si>
  <si>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</si>
  <si>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</si>
  <si>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</si>
  <si>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</si>
  <si>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</si>
  <si>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</si>
  <si>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</si>
  <si>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</si>
  <si>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</si>
  <si>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</si>
  <si>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</si>
  <si>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</si>
  <si>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</si>
  <si>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</si>
  <si>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</si>
  <si>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</si>
  <si>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</si>
  <si>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</si>
  <si>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</si>
  <si>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</si>
  <si>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</si>
  <si>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</si>
  <si>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</si>
  <si>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</si>
  <si>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</si>
  <si>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</si>
  <si>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</si>
  <si>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</si>
  <si>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</si>
  <si>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</si>
  <si>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</si>
  <si>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</si>
  <si>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</si>
  <si>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</si>
  <si>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</si>
  <si>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</si>
  <si>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</si>
  <si>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</si>
  <si>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</si>
  <si>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</si>
  <si>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</si>
  <si>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</si>
  <si>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</si>
  <si>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</si>
  <si>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</si>
  <si>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</si>
  <si>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</si>
  <si>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</si>
  <si>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</si>
  <si>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</si>
  <si>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</si>
  <si>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</si>
  <si>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</si>
  <si>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</si>
  <si>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</si>
  <si>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</si>
  <si>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</si>
  <si>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</si>
  <si>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</si>
  <si>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</si>
  <si>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</si>
  <si>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</si>
  <si>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</si>
  <si>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</si>
  <si>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</si>
  <si>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</si>
  <si>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</si>
  <si>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</si>
  <si>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</si>
  <si>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</si>
  <si>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</si>
  <si>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</si>
  <si>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</si>
  <si>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</si>
  <si>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</si>
  <si>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</si>
  <si>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</si>
  <si>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</si>
  <si>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</si>
  <si>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</si>
  <si>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</si>
  <si>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</si>
  <si>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</si>
  <si>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</si>
  <si>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</si>
  <si>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</si>
  <si>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</si>
  <si>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</si>
  <si>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</si>
  <si>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</si>
  <si>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</si>
  <si>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</si>
  <si>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</si>
  <si>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</si>
  <si>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</si>
  <si>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</si>
  <si>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</si>
  <si>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</si>
  <si>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</si>
  <si>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</si>
  <si>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</si>
  <si>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</si>
  <si>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</si>
  <si>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</si>
  <si>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</si>
  <si>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</si>
  <si>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</si>
  <si>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</si>
  <si>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</si>
  <si>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</si>
  <si>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</si>
  <si>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</si>
  <si>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</si>
  <si>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</si>
  <si>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</si>
  <si>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</si>
  <si>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</si>
  <si>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</si>
  <si>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</si>
  <si>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</si>
  <si>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</si>
  <si>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</si>
  <si>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</si>
  <si>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</si>
  <si>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</si>
  <si>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</si>
  <si>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</si>
  <si>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</si>
  <si>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</si>
  <si>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</si>
  <si>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</si>
  <si>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</si>
  <si>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</si>
  <si>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</si>
  <si>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</si>
  <si>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</si>
  <si>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</si>
  <si>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</si>
  <si>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</si>
  <si>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</si>
  <si>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</si>
  <si>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</si>
  <si>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</si>
  <si>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</si>
  <si>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</si>
  <si>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</si>
  <si>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</si>
  <si>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</si>
  <si>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</si>
  <si>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</si>
  <si>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</si>
  <si>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</si>
  <si>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</si>
  <si>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</si>
  <si>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</si>
  <si>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</si>
  <si>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</si>
  <si>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</si>
  <si>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</si>
  <si>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</si>
  <si>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</si>
  <si>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</si>
  <si>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</si>
  <si>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</si>
  <si>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</si>
  <si>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</si>
  <si>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</si>
  <si>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</si>
  <si>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</si>
  <si>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</si>
  <si>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</si>
  <si>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</si>
  <si>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</si>
  <si>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</si>
  <si>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</si>
  <si>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</si>
  <si>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</si>
  <si>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</si>
  <si>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</si>
  <si>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</si>
  <si>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</si>
  <si>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</si>
  <si>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</si>
  <si>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</si>
  <si>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</si>
  <si>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</si>
  <si>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</si>
  <si>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</si>
  <si>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</si>
  <si>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</si>
  <si>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</si>
  <si>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</si>
  <si>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</si>
  <si>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</si>
  <si>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</si>
  <si>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</si>
  <si>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</si>
  <si>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</si>
  <si>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</si>
  <si>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</si>
  <si>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</si>
  <si>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</si>
  <si>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</si>
  <si>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</si>
  <si>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</si>
  <si>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</si>
  <si>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</si>
  <si>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</si>
  <si>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</si>
  <si>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</si>
  <si>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</si>
  <si>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</si>
  <si>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</si>
  <si>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</si>
  <si>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</si>
  <si>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</si>
  <si>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</si>
  <si>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</si>
  <si>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</si>
  <si>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</si>
  <si>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</si>
  <si>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</si>
  <si>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</si>
  <si>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</si>
  <si>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</si>
  <si>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</si>
  <si>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</si>
  <si>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</si>
  <si>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</si>
  <si>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</si>
  <si>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</si>
  <si>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</si>
  <si>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</si>
  <si>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</si>
  <si>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</si>
  <si>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</si>
  <si>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</si>
  <si>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</si>
  <si>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</si>
  <si>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</si>
  <si>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</si>
  <si>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</si>
  <si>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</si>
  <si>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</si>
  <si>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</si>
  <si>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</si>
  <si>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</si>
  <si>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</si>
  <si>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</si>
  <si>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</si>
  <si>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</si>
  <si>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</si>
  <si>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</si>
  <si>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</si>
  <si>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</si>
  <si>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</si>
  <si>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</si>
  <si>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</si>
  <si>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</si>
  <si>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</si>
  <si>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</si>
  <si>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</si>
  <si>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</si>
  <si>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</si>
  <si>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</si>
  <si>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</si>
  <si>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</si>
  <si>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</si>
  <si>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</si>
  <si>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</si>
  <si>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</si>
  <si>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</si>
  <si>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</si>
  <si>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</si>
  <si>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</si>
  <si>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</si>
  <si>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</si>
  <si>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</si>
  <si>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</si>
  <si>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</si>
  <si>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</si>
  <si>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</si>
  <si>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</si>
  <si>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</si>
  <si>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</si>
  <si>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</si>
  <si>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</si>
  <si>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</si>
  <si>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</si>
  <si>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</si>
  <si>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</si>
  <si>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</si>
  <si>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</si>
  <si>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</si>
  <si>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</si>
  <si>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</si>
  <si>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</si>
  <si>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</si>
  <si>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</si>
  <si>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</si>
  <si>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</si>
  <si>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</si>
  <si>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</si>
  <si>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</si>
  <si>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</si>
  <si>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</si>
  <si>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</si>
  <si>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</si>
  <si>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</si>
  <si>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</si>
  <si>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</si>
  <si>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</si>
  <si>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</si>
  <si>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</si>
  <si>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</si>
  <si>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</si>
  <si>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</si>
  <si>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</si>
  <si>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</si>
  <si>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</si>
  <si>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</si>
  <si>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</si>
  <si>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</si>
  <si>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</si>
  <si>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</si>
  <si>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</si>
  <si>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</si>
  <si>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</si>
  <si>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</si>
  <si>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</si>
  <si>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</si>
  <si>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</si>
  <si>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</si>
  <si>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</si>
  <si>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</si>
  <si>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</si>
  <si>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</si>
  <si>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</si>
  <si>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</si>
  <si>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</si>
  <si>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</si>
  <si>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</si>
  <si>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</si>
  <si>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</si>
  <si>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</si>
  <si>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</si>
  <si>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</si>
  <si>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</si>
  <si>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</si>
  <si>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</si>
  <si>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</si>
  <si>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</si>
  <si>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</si>
  <si>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</si>
  <si>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</si>
  <si>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</si>
  <si>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</si>
  <si>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</si>
  <si>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</si>
  <si>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</si>
  <si>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</si>
  <si>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</si>
  <si>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</si>
  <si>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</si>
  <si>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</si>
  <si>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</si>
  <si>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</si>
  <si>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</si>
  <si>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</si>
  <si>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</si>
  <si>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</si>
  <si>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</si>
  <si>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</si>
  <si>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</si>
  <si>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</si>
  <si>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</si>
  <si>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</si>
  <si>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</si>
  <si>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</si>
  <si>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</si>
  <si>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</si>
  <si>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</si>
  <si>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</si>
  <si>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</si>
  <si>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</si>
  <si>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</si>
  <si>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</si>
  <si>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</si>
  <si>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</si>
  <si>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</si>
  <si>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</si>
  <si>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</si>
  <si>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</si>
  <si>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</si>
  <si>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</si>
  <si>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</si>
  <si>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</si>
  <si>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</si>
  <si>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</si>
  <si>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</si>
  <si>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</si>
  <si>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</si>
  <si>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</si>
  <si>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</si>
  <si>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</si>
  <si>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</si>
  <si>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</si>
  <si>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</si>
  <si>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</si>
  <si>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</si>
  <si>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</si>
  <si>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</si>
  <si>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</si>
  <si>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</si>
  <si>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</si>
  <si>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</si>
  <si>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</si>
  <si>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</si>
  <si>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</si>
  <si>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</si>
  <si>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</si>
  <si>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</si>
  <si>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</si>
  <si>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</si>
  <si>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</si>
  <si>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</si>
  <si>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</si>
  <si>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</si>
  <si>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</si>
  <si>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</si>
  <si>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</si>
  <si>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</si>
  <si>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</si>
  <si>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</si>
  <si>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</si>
  <si>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</si>
  <si>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</si>
  <si>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</si>
  <si>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</si>
  <si>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</si>
  <si>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</si>
  <si>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</si>
  <si>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</si>
  <si>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</si>
  <si>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</si>
  <si>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</si>
  <si>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</si>
  <si>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</si>
  <si>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</si>
  <si>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</si>
  <si>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</si>
  <si>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</si>
  <si>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</si>
  <si>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</si>
  <si>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</si>
  <si>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</si>
  <si>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</si>
  <si>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</si>
  <si>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</si>
  <si>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</si>
  <si>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</si>
  <si>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</si>
  <si>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</si>
  <si>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</si>
  <si>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</si>
  <si>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</si>
  <si>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</si>
  <si>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</si>
  <si>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</si>
  <si>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</si>
  <si>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</si>
  <si>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</si>
  <si>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</si>
  <si>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</si>
  <si>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</si>
  <si>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</si>
  <si>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</si>
  <si>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</si>
  <si>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</si>
  <si>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</si>
  <si>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</si>
  <si>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</si>
  <si>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</si>
  <si>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</si>
  <si>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</si>
  <si>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</si>
  <si>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</si>
  <si>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</si>
  <si>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</si>
  <si>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</si>
  <si>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</si>
  <si>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</si>
  <si>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</si>
  <si>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</si>
  <si>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</si>
  <si>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</si>
  <si>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</si>
  <si>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</si>
  <si>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</si>
  <si>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</si>
  <si>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</si>
  <si>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</si>
  <si>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</si>
  <si>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</si>
  <si>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</si>
  <si>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</si>
  <si>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</si>
  <si>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</si>
  <si>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</si>
  <si>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</si>
  <si>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</si>
  <si>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</si>
  <si>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</si>
  <si>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</si>
  <si>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</si>
  <si>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</si>
  <si>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</si>
  <si>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</si>
  <si>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</si>
  <si>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</si>
  <si>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</si>
  <si>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</si>
  <si>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</si>
  <si>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</si>
  <si>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</si>
  <si>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</si>
  <si>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</si>
  <si>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</si>
  <si>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</si>
  <si>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</si>
  <si>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</si>
  <si>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</si>
  <si>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</si>
  <si>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</si>
  <si>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</si>
  <si>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</si>
  <si>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</si>
  <si>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</si>
  <si>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</si>
  <si>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</si>
  <si>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</si>
  <si>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</si>
  <si>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</si>
  <si>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</si>
  <si>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</si>
  <si>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</si>
  <si>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</si>
  <si>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</si>
  <si>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</si>
  <si>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</si>
  <si>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</si>
  <si>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</si>
  <si>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</si>
  <si>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</si>
  <si>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</si>
  <si>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</si>
  <si>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</si>
  <si>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</si>
  <si>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</si>
  <si>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</si>
  <si>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</si>
  <si>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</si>
  <si>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</si>
  <si>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</si>
  <si>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</si>
  <si>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</si>
  <si>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</si>
  <si>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</si>
  <si>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</si>
  <si>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</si>
  <si>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</si>
  <si>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</si>
  <si>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</si>
  <si>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</si>
  <si>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</si>
  <si>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</si>
  <si>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</si>
  <si>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</si>
  <si>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</si>
  <si>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</si>
  <si>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</si>
  <si>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</si>
  <si>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</si>
  <si>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</si>
  <si>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</si>
  <si>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</si>
  <si>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</si>
  <si>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</si>
  <si>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</si>
  <si>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</si>
  <si>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</si>
  <si>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</si>
  <si>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</si>
  <si>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</si>
  <si>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</si>
  <si>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</si>
  <si>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</si>
  <si>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</si>
  <si>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</si>
  <si>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</si>
  <si>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</si>
  <si>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</si>
  <si>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</si>
  <si>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</si>
  <si>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</si>
  <si>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</si>
  <si>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</si>
  <si>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</si>
  <si>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</si>
  <si>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</si>
  <si>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</si>
  <si>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</si>
  <si>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</si>
  <si>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</si>
  <si>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</si>
  <si>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</si>
  <si>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</si>
  <si>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</si>
  <si>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</si>
  <si>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</si>
  <si>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</si>
  <si>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</si>
  <si>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</si>
  <si>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</si>
  <si>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</si>
  <si>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</si>
  <si>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</si>
  <si>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</si>
  <si>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</si>
  <si>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</si>
  <si>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</si>
  <si>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</si>
  <si>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</si>
  <si>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</si>
  <si>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</si>
  <si>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</si>
  <si>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</si>
  <si>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</si>
  <si>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</si>
  <si>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</si>
  <si>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</si>
  <si>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</si>
  <si>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</si>
  <si>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</si>
  <si>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</si>
  <si>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</si>
  <si>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</si>
  <si>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</si>
  <si>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</si>
  <si>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</si>
  <si>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</si>
  <si>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</si>
  <si>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</si>
  <si>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</si>
  <si>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</si>
  <si>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</si>
  <si>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</si>
  <si>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</si>
  <si>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</si>
  <si>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</si>
  <si>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</si>
  <si>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</si>
  <si>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</si>
  <si>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</si>
  <si>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</si>
  <si>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</si>
  <si>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</si>
  <si>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</si>
  <si>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</si>
  <si>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</si>
  <si>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</si>
  <si>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</si>
  <si>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</si>
  <si>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</si>
  <si>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</si>
  <si>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</si>
  <si>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</si>
  <si>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</si>
  <si>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</si>
  <si>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</si>
  <si>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</si>
  <si>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</si>
  <si>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</si>
  <si>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</si>
  <si>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</si>
  <si>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</si>
  <si>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</si>
  <si>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</si>
  <si>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</si>
  <si>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</si>
  <si>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</si>
  <si>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</si>
  <si>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</si>
  <si>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</si>
  <si>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</si>
  <si>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</si>
  <si>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</si>
  <si>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</si>
  <si>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</si>
  <si>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</si>
  <si>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</si>
  <si>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</si>
  <si>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</si>
  <si>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</si>
  <si>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</si>
  <si>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</si>
  <si>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</si>
  <si>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</si>
  <si>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</si>
  <si>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</si>
  <si>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</si>
  <si>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</si>
  <si>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</si>
  <si>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</si>
  <si>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</si>
  <si>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</si>
  <si>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</si>
  <si>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</si>
  <si>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</si>
  <si>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</si>
  <si>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</si>
  <si>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</si>
  <si>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</si>
  <si>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</si>
  <si>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</si>
  <si>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</si>
  <si>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</si>
  <si>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</si>
  <si>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</si>
  <si>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</si>
  <si>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</si>
  <si>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</si>
  <si>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</si>
  <si>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</si>
  <si>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</si>
  <si>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</si>
  <si>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</si>
  <si>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</si>
  <si>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</si>
  <si>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</si>
  <si>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</si>
  <si>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</si>
  <si>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</si>
  <si>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</si>
  <si>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</si>
  <si>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</si>
  <si>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</si>
  <si>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</si>
  <si>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</si>
  <si>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</si>
  <si>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</si>
  <si>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</si>
  <si>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</si>
  <si>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</si>
  <si>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</si>
  <si>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</si>
  <si>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</si>
  <si>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</si>
  <si>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</si>
  <si>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</si>
  <si>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</si>
  <si>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</si>
  <si>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</si>
  <si>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</si>
  <si>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</si>
  <si>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</si>
  <si>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</si>
  <si>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</si>
  <si>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</si>
  <si>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</si>
  <si>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</si>
  <si>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</si>
  <si>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</si>
  <si>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</si>
  <si>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</si>
  <si>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</si>
  <si>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</si>
  <si>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</si>
  <si>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</si>
  <si>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</si>
  <si>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</si>
  <si>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</si>
  <si>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</si>
  <si>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</si>
  <si>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</si>
  <si>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</si>
  <si>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</si>
  <si>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</si>
  <si>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</si>
  <si>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</si>
  <si>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</si>
  <si>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</si>
  <si>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</si>
  <si>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</si>
  <si>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</si>
  <si>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</si>
  <si>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</si>
  <si>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</si>
  <si>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</si>
  <si>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</si>
  <si>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</si>
  <si>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</si>
  <si>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</si>
  <si>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</si>
  <si>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</si>
  <si>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</si>
  <si>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</si>
  <si>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</si>
  <si>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</si>
  <si>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</si>
  <si>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</si>
  <si>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</si>
  <si>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</si>
  <si>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</si>
  <si>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</si>
  <si>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</si>
  <si>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</si>
  <si>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</si>
  <si>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</si>
  <si>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</si>
  <si>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</si>
  <si>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</si>
  <si>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</si>
  <si>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</si>
  <si>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</si>
  <si>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</si>
  <si>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</si>
  <si>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</si>
  <si>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</si>
  <si>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</si>
  <si>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</si>
  <si>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</si>
  <si>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</si>
  <si>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</si>
  <si>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</si>
  <si>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</si>
  <si>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</si>
  <si>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</si>
  <si>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</si>
  <si>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</si>
  <si>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</si>
  <si>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</si>
  <si>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</si>
  <si>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</si>
  <si>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</si>
  <si>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</si>
  <si>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</si>
  <si>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</si>
  <si>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</si>
  <si>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</si>
  <si>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</si>
  <si>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</si>
  <si>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</si>
  <si>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</si>
  <si>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</si>
  <si>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</si>
  <si>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</si>
  <si>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</si>
  <si>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</si>
  <si>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</si>
  <si>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</si>
  <si>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</si>
  <si>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</si>
  <si>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</si>
  <si>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</si>
  <si>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</si>
  <si>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</si>
  <si>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</si>
  <si>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</si>
  <si>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</si>
  <si>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</si>
  <si>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</si>
  <si>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</si>
  <si>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</si>
  <si>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</si>
  <si>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</si>
  <si>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</si>
  <si>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</si>
  <si>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</si>
  <si>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</si>
  <si>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</si>
  <si>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</si>
  <si>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</si>
  <si>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</si>
  <si>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</si>
  <si>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</si>
  <si>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</si>
  <si>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</si>
  <si>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</si>
  <si>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</si>
  <si>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</si>
  <si>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</si>
  <si>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</si>
  <si>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</si>
  <si>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</si>
  <si>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</si>
  <si>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</si>
  <si>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</si>
  <si>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</si>
  <si>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</si>
  <si>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</si>
  <si>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</si>
  <si>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</si>
  <si>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</si>
  <si>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</si>
  <si>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</si>
  <si>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</si>
  <si>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</si>
  <si>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</si>
  <si>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</si>
  <si>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</si>
  <si>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</si>
  <si>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</si>
  <si>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</si>
  <si>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</si>
  <si>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</si>
  <si>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</si>
  <si>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</si>
  <si>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</si>
  <si>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</si>
  <si>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</si>
  <si>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</si>
  <si>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</si>
  <si>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</si>
  <si>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</si>
  <si>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</si>
  <si>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</si>
  <si>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</si>
  <si>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</si>
  <si>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</si>
  <si>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</si>
  <si>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</si>
  <si>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</si>
  <si>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</si>
  <si>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</si>
  <si>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</si>
  <si>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</si>
  <si>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</si>
  <si>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</si>
  <si>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</si>
  <si>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</si>
  <si>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</si>
  <si>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</si>
  <si>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</si>
  <si>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</si>
  <si>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</si>
  <si>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</si>
  <si>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</si>
  <si>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</si>
  <si>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</si>
  <si>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</si>
  <si>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</si>
  <si>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</si>
  <si>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</si>
  <si>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</si>
  <si>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</si>
  <si>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</si>
  <si>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</si>
  <si>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</si>
  <si>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</si>
  <si>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</si>
  <si>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</si>
  <si>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</si>
  <si>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</si>
  <si>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</si>
  <si>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</si>
  <si>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</si>
  <si>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</si>
  <si>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</si>
  <si>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</si>
  <si>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</si>
  <si>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</si>
  <si>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</si>
  <si>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</si>
  <si>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</si>
  <si>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</si>
  <si>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</si>
  <si>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</si>
  <si>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</si>
  <si>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</si>
  <si>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</si>
  <si>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</si>
  <si>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</si>
  <si>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</si>
  <si>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</si>
  <si>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</si>
  <si>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</si>
  <si>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</si>
  <si>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</si>
  <si>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</si>
  <si>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</si>
  <si>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</si>
  <si>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</si>
  <si>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</si>
  <si>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</si>
  <si>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</si>
  <si>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</si>
  <si>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</si>
  <si>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</si>
  <si>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</si>
  <si>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</si>
  <si>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</si>
  <si>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</si>
  <si>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</si>
  <si>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</si>
  <si>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</si>
  <si>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</si>
  <si>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</si>
  <si>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</si>
  <si>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</si>
  <si>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</si>
  <si>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</si>
  <si>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</si>
  <si>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</si>
  <si>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</si>
  <si>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</si>
  <si>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</si>
  <si>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</si>
  <si>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</si>
  <si>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</si>
  <si>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</si>
  <si>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</si>
  <si>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</si>
  <si>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</si>
  <si>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</si>
  <si>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</si>
  <si>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</si>
  <si>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</si>
  <si>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</si>
  <si>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</si>
  <si>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</si>
  <si>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</si>
  <si>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</si>
  <si>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</si>
  <si>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</si>
  <si>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</si>
  <si>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</si>
  <si>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</si>
  <si>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</si>
  <si>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</si>
  <si>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</si>
  <si>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</si>
  <si>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</si>
  <si>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</si>
  <si>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</si>
  <si>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</si>
  <si>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</si>
  <si>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</si>
  <si>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</si>
  <si>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</si>
  <si>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</si>
  <si>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</si>
  <si>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</si>
  <si>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</si>
  <si>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</si>
  <si>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</si>
  <si>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</si>
  <si>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</si>
  <si>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</si>
  <si>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</si>
  <si>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</si>
  <si>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</si>
  <si>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</si>
  <si>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</si>
  <si>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</si>
  <si>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</si>
  <si>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</si>
  <si>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</si>
  <si>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</si>
  <si>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</si>
  <si>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</si>
  <si>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</si>
  <si>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</si>
  <si>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</si>
  <si>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</si>
  <si>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</si>
  <si>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</si>
  <si>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</si>
  <si>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</si>
  <si>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</si>
  <si>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</si>
  <si>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</si>
  <si>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</si>
  <si>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</si>
  <si>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</si>
  <si>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</si>
  <si>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</si>
  <si>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</si>
  <si>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</si>
  <si>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</si>
  <si>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</si>
  <si>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</si>
  <si>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</si>
  <si>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</si>
  <si>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</si>
  <si>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</si>
  <si>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</si>
  <si>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</si>
  <si>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</si>
  <si>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</si>
  <si>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</si>
  <si>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</si>
  <si>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</si>
  <si>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</si>
  <si>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</si>
  <si>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</si>
  <si>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</si>
  <si>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</si>
  <si>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</si>
  <si>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</si>
  <si>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</si>
  <si>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</si>
  <si>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</si>
  <si>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</si>
  <si>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</si>
  <si>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</si>
  <si>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</si>
  <si>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</si>
  <si>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</si>
  <si>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</si>
  <si>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</si>
  <si>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</si>
  <si>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</si>
  <si>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</si>
  <si>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</si>
  <si>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</si>
  <si>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</si>
  <si>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</si>
  <si>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</si>
  <si>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</si>
  <si>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</si>
  <si>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</si>
  <si>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</si>
  <si>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</si>
  <si>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</si>
  <si>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</si>
  <si>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</si>
  <si>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</si>
  <si>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</si>
  <si>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</si>
  <si>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</si>
  <si>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</si>
  <si>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</si>
  <si>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</si>
  <si>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</si>
  <si>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</si>
  <si>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</si>
  <si>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</si>
  <si>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</si>
  <si>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</si>
  <si>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</si>
  <si>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</si>
  <si>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</si>
  <si>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</si>
  <si>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</si>
  <si>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</si>
  <si>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</si>
  <si>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</si>
  <si>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</si>
  <si>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</si>
  <si>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</si>
  <si>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</si>
  <si>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</si>
  <si>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</si>
  <si>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</si>
  <si>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</si>
  <si>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</si>
  <si>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</si>
  <si>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</si>
  <si>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</si>
  <si>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</si>
  <si>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</si>
  <si>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</si>
  <si>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</si>
  <si>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</si>
  <si>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</si>
  <si>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</si>
  <si>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</si>
  <si>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</si>
  <si>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</si>
  <si>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</si>
  <si>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</si>
  <si>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</si>
  <si>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</si>
  <si>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</si>
  <si>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</si>
  <si>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</si>
  <si>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</si>
  <si>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</si>
  <si>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</si>
  <si>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</si>
  <si>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</si>
  <si>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</si>
  <si>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</si>
  <si>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</si>
  <si>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</si>
  <si>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</si>
  <si>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</si>
  <si>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</si>
  <si>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</si>
  <si>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</si>
  <si>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</si>
  <si>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</si>
  <si>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</si>
  <si>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</si>
  <si>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</si>
  <si>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</si>
  <si>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</si>
  <si>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</si>
  <si>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</si>
  <si>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</si>
  <si>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</si>
  <si>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</si>
  <si>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</si>
  <si>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</si>
  <si>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</si>
  <si>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</si>
  <si>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</si>
  <si>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</si>
  <si>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</si>
  <si>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</si>
  <si>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</si>
  <si>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</si>
  <si>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</si>
  <si>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</si>
  <si>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</si>
  <si>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</si>
  <si>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</si>
  <si>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</si>
  <si>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</si>
  <si>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</si>
  <si>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</si>
  <si>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</si>
  <si>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</si>
  <si>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</si>
  <si>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</si>
  <si>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</si>
  <si>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</si>
  <si>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</si>
  <si>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</si>
  <si>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</si>
  <si>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</si>
  <si>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</si>
  <si>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</si>
  <si>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</si>
  <si>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</si>
  <si>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</si>
  <si>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</si>
  <si>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</si>
  <si>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</si>
  <si>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</si>
  <si>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</si>
  <si>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</si>
  <si>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</si>
  <si>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</si>
  <si>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</si>
  <si>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</si>
  <si>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</si>
  <si>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</si>
  <si>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</si>
  <si>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</si>
  <si>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</si>
  <si>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</si>
  <si>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</si>
  <si>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</si>
  <si>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</si>
  <si>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</si>
  <si>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</si>
  <si>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</si>
  <si>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</si>
  <si>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</si>
  <si>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</si>
  <si>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</si>
  <si>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</si>
  <si>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</si>
  <si>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</si>
  <si>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</si>
  <si>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</si>
  <si>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</si>
  <si>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</si>
  <si>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</si>
  <si>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</si>
  <si>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</si>
  <si>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</si>
  <si>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</si>
  <si>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</si>
  <si>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</si>
  <si>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</si>
  <si>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</si>
  <si>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</si>
  <si>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</si>
  <si>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</si>
  <si>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</si>
  <si>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</si>
  <si>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</si>
  <si>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</si>
  <si>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</si>
  <si>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</si>
  <si>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</si>
  <si>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</si>
  <si>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</si>
  <si>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</si>
  <si>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</si>
  <si>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</si>
  <si>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</si>
  <si>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</si>
  <si>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</si>
  <si>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</si>
  <si>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</si>
  <si>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</si>
  <si>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</si>
  <si>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</si>
  <si>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</si>
  <si>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</si>
  <si>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</si>
  <si>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</si>
  <si>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</si>
  <si>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</si>
  <si>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</si>
  <si>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</si>
  <si>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</si>
  <si>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</si>
  <si>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</si>
  <si>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</si>
  <si>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</si>
  <si>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</si>
  <si>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</si>
  <si>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</si>
  <si>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</si>
  <si>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</si>
  <si>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</si>
  <si>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</si>
  <si>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</si>
  <si>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</si>
  <si>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</si>
  <si>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</si>
  <si>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</si>
  <si>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</si>
  <si>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</si>
  <si>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</si>
  <si>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</si>
  <si>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</si>
  <si>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</si>
  <si>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</si>
  <si>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</si>
  <si>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</si>
  <si>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</si>
  <si>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</si>
  <si>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</si>
  <si>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</si>
  <si>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</si>
  <si>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</si>
  <si>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</si>
  <si>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</si>
  <si>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</si>
  <si>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</si>
  <si>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</si>
  <si>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</si>
  <si>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</si>
  <si>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</si>
  <si>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</si>
  <si>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</si>
  <si>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</si>
  <si>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</si>
  <si>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</si>
  <si>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</si>
  <si>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</si>
  <si>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</si>
  <si>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</si>
  <si>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</si>
  <si>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</si>
  <si>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</si>
  <si>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</si>
  <si>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</si>
  <si>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</si>
  <si>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</si>
  <si>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</si>
  <si>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</si>
  <si>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</si>
  <si>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</si>
  <si>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</si>
  <si>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</si>
  <si>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</si>
  <si>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</si>
  <si>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</si>
  <si>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</si>
  <si>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</si>
  <si>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</si>
  <si>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</si>
  <si>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</si>
  <si>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</si>
  <si>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</si>
  <si>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</si>
  <si>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</si>
  <si>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</si>
  <si>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</si>
  <si>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</si>
  <si>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</si>
  <si>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</si>
  <si>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</si>
  <si>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</si>
  <si>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</si>
  <si>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</si>
  <si>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</si>
  <si>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</si>
  <si>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</si>
  <si>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</si>
  <si>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</si>
  <si>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</si>
  <si>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</si>
  <si>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</si>
  <si>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</si>
  <si>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</si>
  <si>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</si>
  <si>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</si>
  <si>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</si>
  <si>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</si>
  <si>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</si>
  <si>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</si>
  <si>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</si>
  <si>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</si>
  <si>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</si>
  <si>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</si>
  <si>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</si>
  <si>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</si>
  <si>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</si>
  <si>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</si>
  <si>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</si>
  <si>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</si>
  <si>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</si>
  <si>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</si>
  <si>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</si>
  <si>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</si>
  <si>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</si>
  <si>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</si>
  <si>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</si>
  <si>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</si>
  <si>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</si>
  <si>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</si>
  <si>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</si>
  <si>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</si>
  <si>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</si>
  <si>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</si>
  <si>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</si>
  <si>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</si>
  <si>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</si>
  <si>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</si>
  <si>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</si>
  <si>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</si>
  <si>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</si>
  <si>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</si>
  <si>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</si>
  <si>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</si>
  <si>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</si>
  <si>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</si>
  <si>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</si>
  <si>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</si>
  <si>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</si>
  <si>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</si>
  <si>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</si>
  <si>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</si>
  <si>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</si>
  <si>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</si>
  <si>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</si>
  <si>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</si>
  <si>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</si>
  <si>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</si>
  <si>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</si>
  <si>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</si>
  <si>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</si>
  <si>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</si>
  <si>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</si>
  <si>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</si>
  <si>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</si>
  <si>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</si>
  <si>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</si>
  <si>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</si>
  <si>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</si>
  <si>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</si>
  <si>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</si>
  <si>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</si>
  <si>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</si>
  <si>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</si>
  <si>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</si>
  <si>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</si>
  <si>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</si>
  <si>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</si>
  <si>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</si>
  <si>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</si>
  <si>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</si>
  <si>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</si>
  <si>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</si>
  <si>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</si>
  <si>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</si>
  <si>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</si>
  <si>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</si>
  <si>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</si>
  <si>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</si>
  <si>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</si>
  <si>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</si>
  <si>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</si>
  <si>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</si>
  <si>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</si>
  <si>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</si>
  <si>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</si>
  <si>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</si>
  <si>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</si>
  <si>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</si>
  <si>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</si>
  <si>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</si>
  <si>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</si>
  <si>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</si>
  <si>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</si>
  <si>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</si>
  <si>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</si>
  <si>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</si>
  <si>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</si>
  <si>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</si>
  <si>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</si>
  <si>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</si>
  <si>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</si>
  <si>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</si>
  <si>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</si>
  <si>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</si>
  <si>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</si>
  <si>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</si>
  <si>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</si>
  <si>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</si>
  <si>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</si>
  <si>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</si>
  <si>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</si>
  <si>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</si>
  <si>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</si>
  <si>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</si>
  <si>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</si>
  <si>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</si>
  <si>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</si>
  <si>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</si>
  <si>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</si>
  <si>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</si>
  <si>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</si>
  <si>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</si>
  <si>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</si>
  <si>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</si>
  <si>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</si>
  <si>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</si>
  <si>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</si>
  <si>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</si>
  <si>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</si>
  <si>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</si>
  <si>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</si>
  <si>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</si>
  <si>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</si>
  <si>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</si>
  <si>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</si>
  <si>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</si>
  <si>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</si>
  <si>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</si>
  <si>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</si>
  <si>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</si>
  <si>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</si>
  <si>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</si>
  <si>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</si>
  <si>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</si>
  <si>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</si>
  <si>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</si>
  <si>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</si>
  <si>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</si>
  <si>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</si>
  <si>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</si>
  <si>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</si>
  <si>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</si>
  <si>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</si>
  <si>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</si>
  <si>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</si>
  <si>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</si>
  <si>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</si>
  <si>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</si>
  <si>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</si>
  <si>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</si>
  <si>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</si>
  <si>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</si>
  <si>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</si>
  <si>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</si>
  <si>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</si>
  <si>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</si>
  <si>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</si>
  <si>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</si>
  <si>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</si>
  <si>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</si>
  <si>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</si>
  <si>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</si>
  <si>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</si>
  <si>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</si>
  <si>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</si>
  <si>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</si>
  <si>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</si>
  <si>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</si>
  <si>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</si>
  <si>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</si>
  <si>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</si>
  <si>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</si>
  <si>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</si>
  <si>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</si>
  <si>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</si>
  <si>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</si>
  <si>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</si>
  <si>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</si>
  <si>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</si>
  <si>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</si>
  <si>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</si>
  <si>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</si>
  <si>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</si>
  <si>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</si>
  <si>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</si>
  <si>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</si>
  <si>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</si>
  <si>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</si>
  <si>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</si>
  <si>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</si>
  <si>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</si>
  <si>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</si>
  <si>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</si>
  <si>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</si>
  <si>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</si>
  <si>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</si>
  <si>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</si>
  <si>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</si>
  <si>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</si>
  <si>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</si>
  <si>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</si>
  <si>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</si>
  <si>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</si>
  <si>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</si>
  <si>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</si>
  <si>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</si>
  <si>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</si>
  <si>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</si>
  <si>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</si>
  <si>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</si>
  <si>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</si>
  <si>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</si>
  <si>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</si>
  <si>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</si>
  <si>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</si>
  <si>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</si>
  <si>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</si>
  <si>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</si>
  <si>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</si>
  <si>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</si>
  <si>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</si>
  <si>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</si>
  <si>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</si>
  <si>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</si>
  <si>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</si>
  <si>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</si>
  <si>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</si>
  <si>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</si>
  <si>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</si>
  <si>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</si>
  <si>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</si>
  <si>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</si>
  <si>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</si>
  <si>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</si>
  <si>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</si>
  <si>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</si>
  <si>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</si>
  <si>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</si>
  <si>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</si>
  <si>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</si>
  <si>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</si>
  <si>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</si>
  <si>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</si>
  <si>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</si>
  <si>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</si>
  <si>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</si>
  <si>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</si>
  <si>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</si>
  <si>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</si>
  <si>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</si>
  <si>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</si>
  <si>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</si>
  <si>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</si>
  <si>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</si>
  <si>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</si>
  <si>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</si>
  <si>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</si>
  <si>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</si>
  <si>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</si>
  <si>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</si>
  <si>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</si>
  <si>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</si>
  <si>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</si>
  <si>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</si>
  <si>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</si>
  <si>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</si>
  <si>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</si>
  <si>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</si>
  <si>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</si>
  <si>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</si>
  <si>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</si>
  <si>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</si>
  <si>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</si>
  <si>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</si>
  <si>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</si>
  <si>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</si>
  <si>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</si>
  <si>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</si>
  <si>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</si>
  <si>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</si>
  <si>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</si>
  <si>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</si>
  <si>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</si>
  <si>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</si>
  <si>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</si>
  <si>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</si>
  <si>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</si>
  <si>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</si>
  <si>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</si>
  <si>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</si>
  <si>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</si>
  <si>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</si>
  <si>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</si>
  <si>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</si>
  <si>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</si>
  <si>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</si>
  <si>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</si>
  <si>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</si>
  <si>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</si>
  <si>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</si>
  <si>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</si>
  <si>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</si>
  <si>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</si>
  <si>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</si>
  <si>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</si>
  <si>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</si>
  <si>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</si>
  <si>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</si>
  <si>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</si>
  <si>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</si>
  <si>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</si>
  <si>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</si>
  <si>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</si>
  <si>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</si>
  <si>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</si>
  <si>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</si>
  <si>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</si>
  <si>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</si>
  <si>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</si>
  <si>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</si>
  <si>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</si>
  <si>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</si>
  <si>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</si>
  <si>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</si>
  <si>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</si>
  <si>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</si>
  <si>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</si>
  <si>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</si>
  <si>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</si>
  <si>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</si>
  <si>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</si>
  <si>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</si>
  <si>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</si>
  <si>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</si>
  <si>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</si>
  <si>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</si>
  <si>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</si>
  <si>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</si>
  <si>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</si>
  <si>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</si>
  <si>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</si>
  <si>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</si>
  <si>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</si>
  <si>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</si>
  <si>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</si>
  <si>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</si>
  <si>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</si>
  <si>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</si>
  <si>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</si>
  <si>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</si>
  <si>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</si>
  <si>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</si>
  <si>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</si>
  <si>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</si>
  <si>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</si>
  <si>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</si>
  <si>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</si>
  <si>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</si>
  <si>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</si>
  <si>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</si>
  <si>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</si>
  <si>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</si>
  <si>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</si>
  <si>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</si>
  <si>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</si>
  <si>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</si>
  <si>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</si>
  <si>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</si>
  <si>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</si>
  <si>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</si>
  <si>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</si>
  <si>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</si>
  <si>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</si>
  <si>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</si>
  <si>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</si>
  <si>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</si>
  <si>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</si>
  <si>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</si>
  <si>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</si>
  <si>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</si>
  <si>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</si>
  <si>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</si>
  <si>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</si>
  <si>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</si>
  <si>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</si>
  <si>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</si>
  <si>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</si>
  <si>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</si>
  <si>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</si>
  <si>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</si>
  <si>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</si>
  <si>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</si>
  <si>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</si>
  <si>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</si>
  <si>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</si>
  <si>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</si>
  <si>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</si>
  <si>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</si>
  <si>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</si>
  <si>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</si>
  <si>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</si>
  <si>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</si>
  <si>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</si>
  <si>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</si>
  <si>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</si>
  <si>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</si>
  <si>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</si>
  <si>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</si>
  <si>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</si>
  <si>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</si>
  <si>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</si>
  <si>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</si>
  <si>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</si>
  <si>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</si>
  <si>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</si>
  <si>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</si>
  <si>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</si>
  <si>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</si>
  <si>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</si>
  <si>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</si>
  <si>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</si>
  <si>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</si>
  <si>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</si>
  <si>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</si>
  <si>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</si>
  <si>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</si>
  <si>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</si>
  <si>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</si>
  <si>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</si>
  <si>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</si>
  <si>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</si>
  <si>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</si>
  <si>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</si>
  <si>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</si>
  <si>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</si>
  <si>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</si>
  <si>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</si>
  <si>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</si>
  <si>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</si>
  <si>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</si>
  <si>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</si>
  <si>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</si>
  <si>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</si>
  <si>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</si>
  <si>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</si>
  <si>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</si>
  <si>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</si>
  <si>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</si>
  <si>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</si>
  <si>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</si>
  <si>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</si>
  <si>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</si>
  <si>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</si>
  <si>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</si>
  <si>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</si>
  <si>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</si>
  <si>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</si>
  <si>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</si>
  <si>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</si>
  <si>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</si>
  <si>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</si>
  <si>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</si>
  <si>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</si>
  <si>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</si>
  <si>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</si>
  <si>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</si>
  <si>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</si>
  <si>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</si>
  <si>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</si>
  <si>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</si>
  <si>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</si>
  <si>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</si>
  <si>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</si>
  <si>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</si>
  <si>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</si>
  <si>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</si>
  <si>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</si>
  <si>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</si>
  <si>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</si>
  <si>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</si>
  <si>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</si>
  <si>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</si>
  <si>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</si>
  <si>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</si>
  <si>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</si>
  <si>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</si>
  <si>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</si>
  <si>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</si>
  <si>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</si>
  <si>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</si>
  <si>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</si>
  <si>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</si>
  <si>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</si>
  <si>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</si>
  <si>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</si>
  <si>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</si>
  <si>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</si>
  <si>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</si>
  <si>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</si>
  <si>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</si>
  <si>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</si>
  <si>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</si>
  <si>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</si>
  <si>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</si>
  <si>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</si>
  <si>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</si>
  <si>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</si>
  <si>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</si>
  <si>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</si>
  <si>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</si>
  <si>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</si>
  <si>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</si>
  <si>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</si>
  <si>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</si>
  <si>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</si>
  <si>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</si>
  <si>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</si>
  <si>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</si>
  <si>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</si>
  <si>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</si>
  <si>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</si>
  <si>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</si>
  <si>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</si>
  <si>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</si>
  <si>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</si>
  <si>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</si>
  <si>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</si>
  <si>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</si>
  <si>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</si>
  <si>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</si>
  <si>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</si>
  <si>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</si>
  <si>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</si>
  <si>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</si>
  <si>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</si>
  <si>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</si>
  <si>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</si>
  <si>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</si>
  <si>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</si>
  <si>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</si>
  <si>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</si>
  <si>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</si>
  <si>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</si>
  <si>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</si>
  <si>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</si>
  <si>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</si>
  <si>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</si>
  <si>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</si>
  <si>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</si>
  <si>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</si>
  <si>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</si>
  <si>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</si>
  <si>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</si>
  <si>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</si>
  <si>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</si>
  <si>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</si>
  <si>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</si>
  <si>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</si>
  <si>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</si>
  <si>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</si>
  <si>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</si>
  <si>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</si>
  <si>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</si>
  <si>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</si>
  <si>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</si>
  <si>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</si>
  <si>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</si>
  <si>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</si>
  <si>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</si>
  <si>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</si>
  <si>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</si>
  <si>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</si>
  <si>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</si>
  <si>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</si>
  <si>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</si>
  <si>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</si>
  <si>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</si>
  <si>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</si>
  <si>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</si>
  <si>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</si>
  <si>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</si>
  <si>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</si>
  <si>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</si>
  <si>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</si>
  <si>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</si>
  <si>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</si>
  <si>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</si>
  <si>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</si>
  <si>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</si>
  <si>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</si>
  <si>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</si>
  <si>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</si>
  <si>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</si>
  <si>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</si>
  <si>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</si>
  <si>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</si>
  <si>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</si>
  <si>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</si>
  <si>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</si>
  <si>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</si>
  <si>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</si>
  <si>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</si>
  <si>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</si>
  <si>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</si>
  <si>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</si>
  <si>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</si>
  <si>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</si>
  <si>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</si>
  <si>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</si>
  <si>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</si>
  <si>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</si>
  <si>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</si>
  <si>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</si>
  <si>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</si>
  <si>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</si>
  <si>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</si>
  <si>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</si>
  <si>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</si>
  <si>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</si>
  <si>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</si>
  <si>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</si>
  <si>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</si>
  <si>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</si>
  <si>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</si>
  <si>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</si>
  <si>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</si>
  <si>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</si>
  <si>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</si>
  <si>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</si>
  <si>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</si>
  <si>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</si>
  <si>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</si>
  <si>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</si>
  <si>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</si>
  <si>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</si>
  <si>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</si>
  <si>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</si>
  <si>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</si>
  <si>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</si>
  <si>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</si>
  <si>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</si>
  <si>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</si>
  <si>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</si>
  <si>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</si>
  <si>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</si>
  <si>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</si>
  <si>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</si>
  <si>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</si>
  <si>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</si>
  <si>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</si>
  <si>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</si>
  <si>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</si>
  <si>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</si>
  <si>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</si>
  <si>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</si>
  <si>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</si>
  <si>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</si>
  <si>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</si>
  <si>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</si>
  <si>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</si>
  <si>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</si>
  <si>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</si>
  <si>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</si>
  <si>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</si>
  <si>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</si>
  <si>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</si>
  <si>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</si>
  <si>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</si>
  <si>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</si>
  <si>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</si>
  <si>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</si>
  <si>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</si>
  <si>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</si>
  <si>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</si>
  <si>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</si>
  <si>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</si>
  <si>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</si>
  <si>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</si>
  <si>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</si>
  <si>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</si>
  <si>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</si>
  <si>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</si>
  <si>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</si>
  <si>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</si>
  <si>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</si>
  <si>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</si>
  <si>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</si>
  <si>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</si>
  <si>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</si>
  <si>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</si>
  <si>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</si>
  <si>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</si>
  <si>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</si>
  <si>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</si>
  <si>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</si>
  <si>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</si>
  <si>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</si>
  <si>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</si>
  <si>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</si>
  <si>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</si>
  <si>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</si>
  <si>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</si>
  <si>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</si>
  <si>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</si>
  <si>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</si>
  <si>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</si>
  <si>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</si>
  <si>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</si>
  <si>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</si>
  <si>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</si>
  <si>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</si>
  <si>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</si>
  <si>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</si>
  <si>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</si>
  <si>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</si>
  <si>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</si>
  <si>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</si>
  <si>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</si>
  <si>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</si>
  <si>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</si>
  <si>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</si>
  <si>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</si>
  <si>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</si>
  <si>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</si>
  <si>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</si>
  <si>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</si>
  <si>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</si>
  <si>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</si>
  <si>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</si>
  <si>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</si>
  <si>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</si>
  <si>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</si>
  <si>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</si>
  <si>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</si>
  <si>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</si>
  <si>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</si>
  <si>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</si>
  <si>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</si>
  <si>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</si>
  <si>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</si>
  <si>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</si>
  <si>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</si>
  <si>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</si>
  <si>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</si>
  <si>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</si>
  <si>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</si>
  <si>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</si>
  <si>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</si>
  <si>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</si>
  <si>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</si>
  <si>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</si>
  <si>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</si>
  <si>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</si>
  <si>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</si>
  <si>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</si>
  <si>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</si>
  <si>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</si>
  <si>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</si>
  <si>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</si>
  <si>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</si>
  <si>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</si>
  <si>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</si>
  <si>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</si>
  <si>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</si>
  <si>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</si>
  <si>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</si>
  <si>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</si>
  <si>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</si>
  <si>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</si>
  <si>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</si>
  <si>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</si>
  <si>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</si>
  <si>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</si>
  <si>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</si>
  <si>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</si>
  <si>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</si>
  <si>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</si>
  <si>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</si>
  <si>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</si>
  <si>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</si>
  <si>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</si>
  <si>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</si>
  <si>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</si>
  <si>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</si>
  <si>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</si>
  <si>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</si>
  <si>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</si>
  <si>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</si>
  <si>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</si>
  <si>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</si>
  <si>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</si>
  <si>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</si>
  <si>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</si>
  <si>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</si>
  <si>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</si>
  <si>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</si>
  <si>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</si>
  <si>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</si>
  <si>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</si>
  <si>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</si>
  <si>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</si>
  <si>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</si>
  <si>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</si>
  <si>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</si>
  <si>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</si>
  <si>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</si>
  <si>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</si>
  <si>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</si>
  <si>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</si>
  <si>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</si>
  <si>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</si>
  <si>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</si>
  <si>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</si>
  <si>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</si>
  <si>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</si>
  <si>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</si>
  <si>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</si>
  <si>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</si>
  <si>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</si>
  <si>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</si>
  <si>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</si>
  <si>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</si>
  <si>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</si>
  <si>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</si>
  <si>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</si>
  <si>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</si>
  <si>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</si>
  <si>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</si>
  <si>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</si>
  <si>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</si>
  <si>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</si>
  <si>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</si>
  <si>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</si>
  <si>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</si>
  <si>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</si>
  <si>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</si>
  <si>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</si>
  <si>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</si>
  <si>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</si>
  <si>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</si>
  <si>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</si>
  <si>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</si>
  <si>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</si>
  <si>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</si>
  <si>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</si>
  <si>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</si>
  <si>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</si>
  <si>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</si>
  <si>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</si>
  <si>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</si>
  <si>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</si>
  <si>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</si>
  <si>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</si>
  <si>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</si>
  <si>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</si>
  <si>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</si>
  <si>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</si>
  <si>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</si>
  <si>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</si>
  <si>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</si>
  <si>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</si>
  <si>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</si>
  <si>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</si>
  <si>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</si>
  <si>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</si>
  <si>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</si>
  <si>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</si>
  <si>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</si>
  <si>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</si>
  <si>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</si>
  <si>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</si>
  <si>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</si>
  <si>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</si>
  <si>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</si>
  <si>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</si>
  <si>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</si>
  <si>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</si>
  <si>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</si>
  <si>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</si>
  <si>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</si>
  <si>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</si>
  <si>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</si>
  <si>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</si>
  <si>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</si>
  <si>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</si>
  <si>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</si>
  <si>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</si>
  <si>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</si>
  <si>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</si>
  <si>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</si>
  <si>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</si>
  <si>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</si>
  <si>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</si>
  <si>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</si>
  <si>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</si>
  <si>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</si>
  <si>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</si>
  <si>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</si>
  <si>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</si>
  <si>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</si>
  <si>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</si>
  <si>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</si>
  <si>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</si>
  <si>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</si>
  <si>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</si>
  <si>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</si>
  <si>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</si>
  <si>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</si>
  <si>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</si>
  <si>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</si>
  <si>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</si>
  <si>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</si>
  <si>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</si>
  <si>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</si>
  <si>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</si>
  <si>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</si>
  <si>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</si>
  <si>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</si>
  <si>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</si>
  <si>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</si>
  <si>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</si>
  <si>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</si>
  <si>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</si>
  <si>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</si>
  <si>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</si>
  <si>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</si>
  <si>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</si>
  <si>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</si>
  <si>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</si>
  <si>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</si>
  <si>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</si>
  <si>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</si>
  <si>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</si>
  <si>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</si>
  <si>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</si>
  <si>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</si>
  <si>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</si>
  <si>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</si>
  <si>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</si>
  <si>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</si>
  <si>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</si>
  <si>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</si>
  <si>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</si>
  <si>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</si>
  <si>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</si>
  <si>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</si>
  <si>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</si>
  <si>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</si>
  <si>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</si>
  <si>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</si>
  <si>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</si>
  <si>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</si>
  <si>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</si>
  <si>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</si>
  <si>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</si>
  <si>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</si>
  <si>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</si>
  <si>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</si>
  <si>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</si>
  <si>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</si>
  <si>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</si>
  <si>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</si>
  <si>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</si>
  <si>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</si>
  <si>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</si>
  <si>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</si>
  <si>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</si>
  <si>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</si>
  <si>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</si>
  <si>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</si>
  <si>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</si>
  <si>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</si>
  <si>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</si>
  <si>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</si>
  <si>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</si>
  <si>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</si>
  <si>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</si>
  <si>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</si>
  <si>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</si>
  <si>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</si>
  <si>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</si>
  <si>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</si>
  <si>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</si>
  <si>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</si>
  <si>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</si>
  <si>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</si>
  <si>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</si>
  <si>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</si>
  <si>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</si>
  <si>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</si>
  <si>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</si>
  <si>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</si>
  <si>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</si>
  <si>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</si>
  <si>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</si>
  <si>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</si>
  <si>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</si>
  <si>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</si>
  <si>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</si>
  <si>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</si>
  <si>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</si>
  <si>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</si>
  <si>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</si>
  <si>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</si>
  <si>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</si>
  <si>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</si>
  <si>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</si>
  <si>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</si>
  <si>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</si>
  <si>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</si>
  <si>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</si>
  <si>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</si>
  <si>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</si>
  <si>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</si>
  <si>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</si>
  <si>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</si>
  <si>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</si>
  <si>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</si>
  <si>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</si>
  <si>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</si>
  <si>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</si>
  <si>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</si>
  <si>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</si>
  <si>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</si>
  <si>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</si>
  <si>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</si>
  <si>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</si>
  <si>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</si>
  <si>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</si>
  <si>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</si>
  <si>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</si>
  <si>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</si>
  <si>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</si>
  <si>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</si>
  <si>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</si>
  <si>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</si>
  <si>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</si>
  <si>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</si>
  <si>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</si>
  <si>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</si>
  <si>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</si>
  <si>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</si>
  <si>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</si>
  <si>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</si>
  <si>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</si>
  <si>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</si>
  <si>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</si>
  <si>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</si>
  <si>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</si>
  <si>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</si>
  <si>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</si>
  <si>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</si>
  <si>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</si>
  <si>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</si>
  <si>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</si>
  <si>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</si>
  <si>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</si>
  <si>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</si>
  <si>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</si>
  <si>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</si>
  <si>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</si>
  <si>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</si>
  <si>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</si>
  <si>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</si>
  <si>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</si>
  <si>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</si>
  <si>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</si>
  <si>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</si>
  <si>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</si>
  <si>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</si>
  <si>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</si>
  <si>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</si>
  <si>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</si>
  <si>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</si>
  <si>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</si>
  <si>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</si>
  <si>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</si>
  <si>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</si>
  <si>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</si>
  <si>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</si>
  <si>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</si>
  <si>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</si>
  <si>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</si>
  <si>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</si>
  <si>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</si>
  <si>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</si>
  <si>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</si>
  <si>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</si>
  <si>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</si>
  <si>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</si>
  <si>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</si>
  <si>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</si>
  <si>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</si>
  <si>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</si>
  <si>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</si>
  <si>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</si>
  <si>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</si>
  <si>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</si>
  <si>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</si>
  <si>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</si>
  <si>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</si>
  <si>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</si>
  <si>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</si>
  <si>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</si>
  <si>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</si>
  <si>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</si>
  <si>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</si>
  <si>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</si>
  <si>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</si>
  <si>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</si>
  <si>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</si>
  <si>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</si>
  <si>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</si>
  <si>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</si>
  <si>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</si>
  <si>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</si>
  <si>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</si>
  <si>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</si>
  <si>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</si>
  <si>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</si>
  <si>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</si>
  <si>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</si>
  <si>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</si>
  <si>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</si>
  <si>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</si>
  <si>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</si>
  <si>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</si>
  <si>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</si>
  <si>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</si>
  <si>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</si>
  <si>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</si>
  <si>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</si>
  <si>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</si>
  <si>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</si>
  <si>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</si>
  <si>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</si>
  <si>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</si>
  <si>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</si>
  <si>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</si>
  <si>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</si>
  <si>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</si>
  <si>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</si>
  <si>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</si>
  <si>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</si>
  <si>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</si>
  <si>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</si>
  <si>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</si>
  <si>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</si>
  <si>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</si>
  <si>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</si>
  <si>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</si>
  <si>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</si>
  <si>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</si>
  <si>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</si>
  <si>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</si>
  <si>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</si>
  <si>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</si>
  <si>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</si>
  <si>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</si>
  <si>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</si>
  <si>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</si>
  <si>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</si>
  <si>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</si>
  <si>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</si>
  <si>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</si>
  <si>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</si>
  <si>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</si>
  <si>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</si>
  <si>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</si>
  <si>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</si>
  <si>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</si>
  <si>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</si>
  <si>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</si>
  <si>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</si>
  <si>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</si>
  <si>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</si>
  <si>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</si>
  <si>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</si>
  <si>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</si>
  <si>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</si>
  <si>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</si>
  <si>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</si>
  <si>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</si>
  <si>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</si>
  <si>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</si>
  <si>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</si>
  <si>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</si>
  <si>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</si>
  <si>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</si>
  <si>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</si>
  <si>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</si>
  <si>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</si>
  <si>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</si>
  <si>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</si>
  <si>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</si>
  <si>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</si>
  <si>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</si>
  <si>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</si>
  <si>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</si>
  <si>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</si>
  <si>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</si>
  <si>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</si>
  <si>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</si>
  <si>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</si>
  <si>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</si>
  <si>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</si>
  <si>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</si>
  <si>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</si>
  <si>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</si>
  <si>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</si>
  <si>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</si>
  <si>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</si>
  <si>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</si>
  <si>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</si>
  <si>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</si>
  <si>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</si>
  <si>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</si>
  <si>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</si>
  <si>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</si>
  <si>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</si>
  <si>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</si>
  <si>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</si>
  <si>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</si>
  <si>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</si>
  <si>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</si>
  <si>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</si>
  <si>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</si>
  <si>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</si>
  <si>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</si>
  <si>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</si>
  <si>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</si>
  <si>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</si>
  <si>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</si>
  <si>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</si>
  <si>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</si>
  <si>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</si>
  <si>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</si>
  <si>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</si>
  <si>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</si>
  <si>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</si>
  <si>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</si>
  <si>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</si>
  <si>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</si>
  <si>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</si>
  <si>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</si>
  <si>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</si>
  <si>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</si>
  <si>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</si>
  <si>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</si>
  <si>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</si>
  <si>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</si>
  <si>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</si>
  <si>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</si>
  <si>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</si>
  <si>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</si>
  <si>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</si>
  <si>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</si>
  <si>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</si>
  <si>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</si>
  <si>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</si>
  <si>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</si>
  <si>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</si>
  <si>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</si>
  <si>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</si>
  <si>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</si>
  <si>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</si>
  <si>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</si>
  <si>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</si>
  <si>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</si>
  <si>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</si>
  <si>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</si>
  <si>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</si>
  <si>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</si>
  <si>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</si>
  <si>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</si>
  <si>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</si>
  <si>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</si>
  <si>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</si>
  <si>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</si>
  <si>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</si>
  <si>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</si>
  <si>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</si>
  <si>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</si>
  <si>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</si>
  <si>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</si>
  <si>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</si>
  <si>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</si>
  <si>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</si>
  <si>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</si>
  <si>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</si>
  <si>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</si>
  <si>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</si>
  <si>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</si>
  <si>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</si>
  <si>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</si>
  <si>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</si>
  <si>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</si>
  <si>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</si>
  <si>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</si>
  <si>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</si>
  <si>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</si>
  <si>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</si>
  <si>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</si>
  <si>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</si>
  <si>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</si>
  <si>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</si>
  <si>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</si>
  <si>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</si>
  <si>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</si>
  <si>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</si>
  <si>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</si>
  <si>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</si>
  <si>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</si>
  <si>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</si>
  <si>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</si>
  <si>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</si>
  <si>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</si>
  <si>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</si>
  <si>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</si>
  <si>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</si>
  <si>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</si>
  <si>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</si>
  <si>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</si>
  <si>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</si>
  <si>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</si>
  <si>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</si>
  <si>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</si>
  <si>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</si>
  <si>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</si>
  <si>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</si>
  <si>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</si>
  <si>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</si>
  <si>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</si>
  <si>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</si>
  <si>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</si>
  <si>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</si>
  <si>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</si>
  <si>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</si>
  <si>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</si>
  <si>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</si>
  <si>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</si>
  <si>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</si>
  <si>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</si>
  <si>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</si>
  <si>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</si>
  <si>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</si>
  <si>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</si>
  <si>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</si>
  <si>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</si>
  <si>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</si>
  <si>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</si>
  <si>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</si>
  <si>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</si>
  <si>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</si>
  <si>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</si>
  <si>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</si>
  <si>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</si>
  <si>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</si>
  <si>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</si>
  <si>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</si>
  <si>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</si>
  <si>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</si>
  <si>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</si>
  <si>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</si>
  <si>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</si>
  <si>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</si>
  <si>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</si>
  <si>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</si>
  <si>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</si>
  <si>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</si>
  <si>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</si>
  <si>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</si>
  <si>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</si>
  <si>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</si>
  <si>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</si>
  <si>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</si>
  <si>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</si>
  <si>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</si>
  <si>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</si>
  <si>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</si>
  <si>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</si>
  <si>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</si>
  <si>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</si>
  <si>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</si>
  <si>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</si>
  <si>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</si>
  <si>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</si>
  <si>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</si>
  <si>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</si>
  <si>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</si>
  <si>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</si>
  <si>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</si>
  <si>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</si>
  <si>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</si>
  <si>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</si>
  <si>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</si>
  <si>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</si>
  <si>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</si>
  <si>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</si>
  <si>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</si>
  <si>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</si>
  <si>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</si>
  <si>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</si>
  <si>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</si>
  <si>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</si>
  <si>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</si>
  <si>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</si>
  <si>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</si>
  <si>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</si>
  <si>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</si>
  <si>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</si>
  <si>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</si>
  <si>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</si>
  <si>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</si>
  <si>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</si>
  <si>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</si>
  <si>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</si>
  <si>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</si>
  <si>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</si>
  <si>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</si>
  <si>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</si>
  <si>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</si>
  <si>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</si>
  <si>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</si>
  <si>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</si>
  <si>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</si>
  <si>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</si>
  <si>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</si>
  <si>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</si>
  <si>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</si>
  <si>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</si>
  <si>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</si>
  <si>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</si>
  <si>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</si>
  <si>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</si>
  <si>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</si>
  <si>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</si>
  <si>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</si>
  <si>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</si>
  <si>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</si>
  <si>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</si>
  <si>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</si>
  <si>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</si>
  <si>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</si>
  <si>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</si>
  <si>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</si>
  <si>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</si>
  <si>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</si>
  <si>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</si>
  <si>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</si>
  <si>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</si>
  <si>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</si>
  <si>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</si>
  <si>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</si>
  <si>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</si>
  <si>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</si>
  <si>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</si>
  <si>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</si>
  <si>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</si>
  <si>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</si>
  <si>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</si>
  <si>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</si>
  <si>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</si>
  <si>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</si>
  <si>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</si>
  <si>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</si>
  <si>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</si>
  <si>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</si>
  <si>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</si>
  <si>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</si>
  <si>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</si>
  <si>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</si>
  <si>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</si>
  <si>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</si>
  <si>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</si>
  <si>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</si>
  <si>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</si>
  <si>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</si>
  <si>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</si>
  <si>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</si>
  <si>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</si>
  <si>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</si>
  <si>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</si>
  <si>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</si>
  <si>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</si>
  <si>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</si>
  <si>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</si>
  <si>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</si>
  <si>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</si>
  <si>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</si>
  <si>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</si>
  <si>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</si>
  <si>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</si>
  <si>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</si>
  <si>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</si>
  <si>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</si>
  <si>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</si>
  <si>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</si>
  <si>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</si>
  <si>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</si>
  <si>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</si>
  <si>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</si>
  <si>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</si>
  <si>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</si>
  <si>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</si>
  <si>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</si>
  <si>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</si>
  <si>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</si>
  <si>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</si>
  <si>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</si>
  <si>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</si>
  <si>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</si>
  <si>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</si>
  <si>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</si>
  <si>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</si>
  <si>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</si>
  <si>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</si>
  <si>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</si>
  <si>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</si>
  <si>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</si>
  <si>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</si>
  <si>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</si>
  <si>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</si>
  <si>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</si>
  <si>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</si>
  <si>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</si>
  <si>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</si>
  <si>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</si>
  <si>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</si>
  <si>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</si>
  <si>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</si>
  <si>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</si>
  <si>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</si>
  <si>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</si>
  <si>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</si>
  <si>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</si>
  <si>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</si>
  <si>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</si>
  <si>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</si>
  <si>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</si>
  <si>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</si>
  <si>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</si>
  <si>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</si>
  <si>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</si>
  <si>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</si>
  <si>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</si>
  <si>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</si>
  <si>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</si>
  <si>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</si>
  <si>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</si>
  <si>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</si>
  <si>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</si>
  <si>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</si>
  <si>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</si>
  <si>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</si>
  <si>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</si>
  <si>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</si>
  <si>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</si>
  <si>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</si>
  <si>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</si>
  <si>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</si>
  <si>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</si>
  <si>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</si>
  <si>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</si>
  <si>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</si>
  <si>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</si>
  <si>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</si>
  <si>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</si>
  <si>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</si>
  <si>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</si>
  <si>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</si>
  <si>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</si>
  <si>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</si>
  <si>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</si>
  <si>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</si>
  <si>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</si>
  <si>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</si>
  <si>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</si>
  <si>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</si>
  <si>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</si>
  <si>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</si>
  <si>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</si>
  <si>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</si>
  <si>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</si>
  <si>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</si>
  <si>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</si>
  <si>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</si>
  <si>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</si>
  <si>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</si>
  <si>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</si>
  <si>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</si>
  <si>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</si>
  <si>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</si>
  <si>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</si>
  <si>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</si>
  <si>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</si>
  <si>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</si>
  <si>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</si>
  <si>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</si>
  <si>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</si>
  <si>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</si>
  <si>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</si>
  <si>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</si>
  <si>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</si>
  <si>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</si>
  <si>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</si>
  <si>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</si>
  <si>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</si>
  <si>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</si>
  <si>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</si>
  <si>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</si>
  <si>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</si>
  <si>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</si>
  <si>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</si>
  <si>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</si>
  <si>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</si>
  <si>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</si>
  <si>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</si>
  <si>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</si>
  <si>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</si>
  <si>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</si>
  <si>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</si>
  <si>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</si>
  <si>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</si>
  <si>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</si>
  <si>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</si>
  <si>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</si>
  <si>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</si>
  <si>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</si>
  <si>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</si>
  <si>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</si>
  <si>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</si>
  <si>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</si>
  <si>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</si>
  <si>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</si>
  <si>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</si>
  <si>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</si>
  <si>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</si>
  <si>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</si>
  <si>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</si>
  <si>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</si>
  <si>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</si>
  <si>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</si>
  <si>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</si>
  <si>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</si>
  <si>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</si>
  <si>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</si>
  <si>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</si>
  <si>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</si>
  <si>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</si>
  <si>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</si>
  <si>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</si>
  <si>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</si>
  <si>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</si>
  <si>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</si>
  <si>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</si>
  <si>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</si>
  <si>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</si>
  <si>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</si>
  <si>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</si>
  <si>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</si>
  <si>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</si>
  <si>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</si>
  <si>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</si>
  <si>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</si>
  <si>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</si>
  <si>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</si>
  <si>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</si>
  <si>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</si>
  <si>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</si>
  <si>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</si>
  <si>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</si>
  <si>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</si>
  <si>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</si>
  <si>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</si>
  <si>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</si>
  <si>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</si>
  <si>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</si>
  <si>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</si>
  <si>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</si>
  <si>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</si>
  <si>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</si>
  <si>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</si>
  <si>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</si>
  <si>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</si>
  <si>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</si>
  <si>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</si>
  <si>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</si>
  <si>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</si>
  <si>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</si>
  <si>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</si>
  <si>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</si>
  <si>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</si>
  <si>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</si>
  <si>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</si>
  <si>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</si>
  <si>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</si>
  <si>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</si>
  <si>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</si>
  <si>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</si>
  <si>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</si>
  <si>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</si>
  <si>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</si>
  <si>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</si>
  <si>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</si>
  <si>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</si>
  <si>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</si>
  <si>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</si>
  <si>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</si>
  <si>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</si>
  <si>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</si>
  <si>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</si>
  <si>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</si>
  <si>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</si>
  <si>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</si>
  <si>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</si>
  <si>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</si>
  <si>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</si>
  <si>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</si>
  <si>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</si>
  <si>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</si>
  <si>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</si>
  <si>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</si>
  <si>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</si>
  <si>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</si>
  <si>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</si>
  <si>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</si>
  <si>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</si>
  <si>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</si>
  <si>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</si>
  <si>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</si>
  <si>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</si>
  <si>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</si>
  <si>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</si>
  <si>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</si>
  <si>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</si>
  <si>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</si>
  <si>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</si>
  <si>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</si>
  <si>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</si>
  <si>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</si>
  <si>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</si>
  <si>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</si>
  <si>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</si>
  <si>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</si>
  <si>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</si>
  <si>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</si>
  <si>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</si>
  <si>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</si>
  <si>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</si>
  <si>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</si>
  <si>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</si>
  <si>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</si>
  <si>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</si>
  <si>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</si>
  <si>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</si>
  <si>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</si>
  <si>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</si>
  <si>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</si>
  <si>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</si>
  <si>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</si>
  <si>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</si>
  <si>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</si>
  <si>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</si>
  <si>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</si>
  <si>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</si>
  <si>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</si>
  <si>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</si>
  <si>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</si>
  <si>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</si>
  <si>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</si>
  <si>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</si>
  <si>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</si>
  <si>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</si>
  <si>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</si>
  <si>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</si>
  <si>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</si>
  <si>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</si>
  <si>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</si>
  <si>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</si>
  <si>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</si>
  <si>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</si>
  <si>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</si>
  <si>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</si>
  <si>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</si>
  <si>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</si>
  <si>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</si>
  <si>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</si>
  <si>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</si>
  <si>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</si>
  <si>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</si>
  <si>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</si>
  <si>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</si>
  <si>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</si>
  <si>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</si>
  <si>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</si>
  <si>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</si>
  <si>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</si>
  <si>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</si>
  <si>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</si>
  <si>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</si>
  <si>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</si>
  <si>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</si>
  <si>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</si>
  <si>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</si>
  <si>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</si>
  <si>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</si>
  <si>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</si>
  <si>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</si>
  <si>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</si>
  <si>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</si>
  <si>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</si>
  <si>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</si>
  <si>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</si>
  <si>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</si>
  <si>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</si>
  <si>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</si>
  <si>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</si>
  <si>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</si>
  <si>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</si>
  <si>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</si>
  <si>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</si>
  <si>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</si>
  <si>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</si>
  <si>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</si>
  <si>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</si>
  <si>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</si>
  <si>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</si>
  <si>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</si>
  <si>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</si>
  <si>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</si>
  <si>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</si>
  <si>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</si>
  <si>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</si>
  <si>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</si>
  <si>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</si>
  <si>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</si>
  <si>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</si>
  <si>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</si>
  <si>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</si>
  <si>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</si>
  <si>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</si>
  <si>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</si>
  <si>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</si>
  <si>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</si>
  <si>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</si>
  <si>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</si>
  <si>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</si>
  <si>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</si>
  <si>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</si>
  <si>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</si>
  <si>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</si>
  <si>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</si>
  <si>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</si>
  <si>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</si>
  <si>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</si>
  <si>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</si>
  <si>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</si>
  <si>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</si>
  <si>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</si>
  <si>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</si>
  <si>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</si>
  <si>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</si>
  <si>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</si>
  <si>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</si>
  <si>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</si>
  <si>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</si>
  <si>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</si>
  <si>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</si>
  <si>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</si>
  <si>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</si>
  <si>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</si>
  <si>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</si>
  <si>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</si>
  <si>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</si>
  <si>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</si>
  <si>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</si>
  <si>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</si>
  <si>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</si>
  <si>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</si>
  <si>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</si>
  <si>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</si>
  <si>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</si>
  <si>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</si>
  <si>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</si>
  <si>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</si>
  <si>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</si>
  <si>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</si>
  <si>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</si>
  <si>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</si>
  <si>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</si>
  <si>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</si>
  <si>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</si>
  <si>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</si>
  <si>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</si>
  <si>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</si>
  <si>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</si>
  <si>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</si>
  <si>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</si>
  <si>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</si>
  <si>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</si>
  <si>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</si>
  <si>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</si>
  <si>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</si>
  <si>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</si>
  <si>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</si>
  <si>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</si>
  <si>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</si>
  <si>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</si>
  <si>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</si>
  <si>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</si>
  <si>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</si>
  <si>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</si>
  <si>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</si>
  <si>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</si>
  <si>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</si>
  <si>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</si>
  <si>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</si>
  <si>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</si>
  <si>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</si>
  <si>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</si>
  <si>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</si>
  <si>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</si>
  <si>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</si>
  <si>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</si>
  <si>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</si>
  <si>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</si>
  <si>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</si>
  <si>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</si>
  <si>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</si>
  <si>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</si>
  <si>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</si>
  <si>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</si>
  <si>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</si>
  <si>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</si>
  <si>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</si>
  <si>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</si>
  <si>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</si>
  <si>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</si>
  <si>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</si>
  <si>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</si>
  <si>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</si>
  <si>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</si>
  <si>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</si>
  <si>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</si>
  <si>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</si>
  <si>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</si>
  <si>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</si>
  <si>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</si>
  <si>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</si>
  <si>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</si>
  <si>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</si>
  <si>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</si>
  <si>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</si>
  <si>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</si>
  <si>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</si>
  <si>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</si>
  <si>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</si>
  <si>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</si>
  <si>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</si>
  <si>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</si>
  <si>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</si>
  <si>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</si>
  <si>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</si>
  <si>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</si>
  <si>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</si>
  <si>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</si>
  <si>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</si>
  <si>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</si>
  <si>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</si>
  <si>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</si>
  <si>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</si>
  <si>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</si>
  <si>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</si>
  <si>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</si>
  <si>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</si>
  <si>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</si>
  <si>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</si>
  <si>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</si>
  <si>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</si>
  <si>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</si>
  <si>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</si>
  <si>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</si>
  <si>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</si>
  <si>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</si>
  <si>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</si>
  <si>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</si>
  <si>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</si>
  <si>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</si>
  <si>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</si>
  <si>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</si>
  <si>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</si>
  <si>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</si>
  <si>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</si>
  <si>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</si>
  <si>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</si>
  <si>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</si>
  <si>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</si>
  <si>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</si>
  <si>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</si>
  <si>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</si>
  <si>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</si>
  <si>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</si>
  <si>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</si>
  <si>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</si>
  <si>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</si>
  <si>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</si>
  <si>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</si>
  <si>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</si>
  <si>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</si>
  <si>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</si>
  <si>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</si>
  <si>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</si>
  <si>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</si>
  <si>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</si>
  <si>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</si>
  <si>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</si>
  <si>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</si>
  <si>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</si>
  <si>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</si>
  <si>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</si>
  <si>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</si>
  <si>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</si>
  <si>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</si>
  <si>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</si>
  <si>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</si>
  <si>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</si>
  <si>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</si>
  <si>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</si>
  <si>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</si>
  <si>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</si>
  <si>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</si>
  <si>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</si>
  <si>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</si>
  <si>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</si>
  <si>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</si>
  <si>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</si>
  <si>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</si>
  <si>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</si>
  <si>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</si>
  <si>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</si>
  <si>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</si>
  <si>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</si>
  <si>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</si>
  <si>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</si>
  <si>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</si>
  <si>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</si>
  <si>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</si>
  <si>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</si>
  <si>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</si>
  <si>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</si>
  <si>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</si>
  <si>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</si>
  <si>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</si>
  <si>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</si>
  <si>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</si>
  <si>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</si>
  <si>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</si>
  <si>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</si>
  <si>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</si>
  <si>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</si>
  <si>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</si>
  <si>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</si>
  <si>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</si>
  <si>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</si>
  <si>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</si>
  <si>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</si>
  <si>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</si>
  <si>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</si>
  <si>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</si>
  <si>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</si>
  <si>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</si>
  <si>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</si>
  <si>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</si>
  <si>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</si>
  <si>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</si>
  <si>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</si>
  <si>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</si>
  <si>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</si>
  <si>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</si>
  <si>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</si>
  <si>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</si>
  <si>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</si>
  <si>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</si>
  <si>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</si>
  <si>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</si>
  <si>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</si>
  <si>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</si>
  <si>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</si>
  <si>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</si>
  <si>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</si>
  <si>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</si>
  <si>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</si>
  <si>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</si>
  <si>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</si>
  <si>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</si>
  <si>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</si>
  <si>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</si>
  <si>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</si>
  <si>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</si>
  <si>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</si>
  <si>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</si>
  <si>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</si>
  <si>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</si>
  <si>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</si>
  <si>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</si>
  <si>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</si>
  <si>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</si>
  <si>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</si>
  <si>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</si>
  <si>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</si>
  <si>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</si>
  <si>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</si>
  <si>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</si>
  <si>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</si>
  <si>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</si>
  <si>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</si>
  <si>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</si>
  <si>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</si>
  <si>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</si>
  <si>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</si>
  <si>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</si>
  <si>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</si>
  <si>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</si>
  <si>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</si>
  <si>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</si>
  <si>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</si>
  <si>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</si>
  <si>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</si>
  <si>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</si>
  <si>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</si>
  <si>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</si>
  <si>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</si>
  <si>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</si>
  <si>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</si>
  <si>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</si>
  <si>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</si>
  <si>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</si>
  <si>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</si>
  <si>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</si>
  <si>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</si>
  <si>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</si>
  <si>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</si>
  <si>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</si>
  <si>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</si>
  <si>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</si>
  <si>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</si>
  <si>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</si>
  <si>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</si>
  <si>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</si>
  <si>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</si>
  <si>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</si>
  <si>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</si>
  <si>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</si>
  <si>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</si>
  <si>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</si>
  <si>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</si>
  <si>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</si>
  <si>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</si>
  <si>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</si>
  <si>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</si>
  <si>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</si>
  <si>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</si>
  <si>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</si>
  <si>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</si>
  <si>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</si>
  <si>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</si>
  <si>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</si>
  <si>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</si>
  <si>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</si>
  <si>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</si>
  <si>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</si>
  <si>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</si>
  <si>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</si>
  <si>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</si>
  <si>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</si>
  <si>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</si>
  <si>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</si>
  <si>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</si>
  <si>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</si>
  <si>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</si>
  <si>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</si>
  <si>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</si>
  <si>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</si>
  <si>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</si>
  <si>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</si>
  <si>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</si>
  <si>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</si>
  <si>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</si>
  <si>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</si>
  <si>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</si>
  <si>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</si>
  <si>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</si>
  <si>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</si>
  <si>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</si>
  <si>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</si>
  <si>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</si>
  <si>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</si>
  <si>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</si>
  <si>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</si>
  <si>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</si>
  <si>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</si>
  <si>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</si>
  <si>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</si>
  <si>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</si>
  <si>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</si>
  <si>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</si>
  <si>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</si>
  <si>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</si>
  <si>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</si>
  <si>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</si>
  <si>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</si>
  <si>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</si>
  <si>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</si>
  <si>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</si>
  <si>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</si>
  <si>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</si>
  <si>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</si>
  <si>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</si>
  <si>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</si>
  <si>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</si>
  <si>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</si>
  <si>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</si>
  <si>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</si>
  <si>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</si>
  <si>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</si>
  <si>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</si>
  <si>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</si>
  <si>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</si>
  <si>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</si>
  <si>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</si>
  <si>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</si>
  <si>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</si>
  <si>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</si>
  <si>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</si>
  <si>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</si>
  <si>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</si>
  <si>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</si>
  <si>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</si>
  <si>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</si>
  <si>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</si>
  <si>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</si>
  <si>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</si>
  <si>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</si>
  <si>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</si>
  <si>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</si>
  <si>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</si>
  <si>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</si>
  <si>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</si>
  <si>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</si>
  <si>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</si>
  <si>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</si>
  <si>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</si>
  <si>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</si>
  <si>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</si>
  <si>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</si>
  <si>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</si>
  <si>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</si>
  <si>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</si>
  <si>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</si>
  <si>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</si>
  <si>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</si>
  <si>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</si>
  <si>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</si>
  <si>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</si>
  <si>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</si>
  <si>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</si>
  <si>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</si>
  <si>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</si>
  <si>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</si>
  <si>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</si>
  <si>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</si>
  <si>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</si>
  <si>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</si>
  <si>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</si>
  <si>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</si>
  <si>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</si>
  <si>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</si>
  <si>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</si>
  <si>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</si>
  <si>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</si>
  <si>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</si>
  <si>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</si>
  <si>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</si>
  <si>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</si>
  <si>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</si>
  <si>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</si>
  <si>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</si>
  <si>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</si>
  <si>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</si>
  <si>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</si>
  <si>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</si>
  <si>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</si>
  <si>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</si>
  <si>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</si>
  <si>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</si>
  <si>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</si>
  <si>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</si>
  <si>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</si>
  <si>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</si>
  <si>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</si>
  <si>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</si>
  <si>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</si>
  <si>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</si>
  <si>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</si>
  <si>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</si>
  <si>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</si>
  <si>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</si>
  <si>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</si>
  <si>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</si>
  <si>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</si>
  <si>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</si>
  <si>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</si>
  <si>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</si>
  <si>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</si>
  <si>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</si>
  <si>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</si>
  <si>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</si>
  <si>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</si>
  <si>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</si>
  <si>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</si>
  <si>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</si>
  <si>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</si>
  <si>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</si>
  <si>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</si>
  <si>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</si>
  <si>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</si>
  <si>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</si>
  <si>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</si>
  <si>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</si>
  <si>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</si>
  <si>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</si>
  <si>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</si>
  <si>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</si>
  <si>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</si>
  <si>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</si>
  <si>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</si>
  <si>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</si>
  <si>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</si>
  <si>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</si>
  <si>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</si>
  <si>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</si>
  <si>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</si>
  <si>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</si>
  <si>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</si>
  <si>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</si>
  <si>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</si>
  <si>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</si>
  <si>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</si>
  <si>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</si>
  <si>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</si>
  <si>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</si>
  <si>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</si>
  <si>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</si>
  <si>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</si>
  <si>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</si>
  <si>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</si>
  <si>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</si>
  <si>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</si>
  <si>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</si>
  <si>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</si>
  <si>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</si>
  <si>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</si>
  <si>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</si>
  <si>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</si>
  <si>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</si>
  <si>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</si>
  <si>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</si>
  <si>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</si>
  <si>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</si>
  <si>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</si>
  <si>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</si>
  <si>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</si>
  <si>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</si>
  <si>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</si>
  <si>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</si>
  <si>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</si>
  <si>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</si>
  <si>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</si>
  <si>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</si>
  <si>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</si>
  <si>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</si>
  <si>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</si>
  <si>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</si>
  <si>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</si>
  <si>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</si>
  <si>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</si>
  <si>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</si>
  <si>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</si>
  <si>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</si>
  <si>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</si>
  <si>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</si>
  <si>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</si>
  <si>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</si>
  <si>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</si>
  <si>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</si>
  <si>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</si>
  <si>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</si>
  <si>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</si>
  <si>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</si>
  <si>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</si>
  <si>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</si>
  <si>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</si>
  <si>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</si>
  <si>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</si>
  <si>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</si>
  <si>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</si>
  <si>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</si>
  <si>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</si>
  <si>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</si>
  <si>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</si>
  <si>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</si>
  <si>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</si>
  <si>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</si>
  <si>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</si>
  <si>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</si>
  <si>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</si>
  <si>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</si>
  <si>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</si>
  <si>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</si>
  <si>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</si>
  <si>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</si>
  <si>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</si>
  <si>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</si>
  <si>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</si>
  <si>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</si>
  <si>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</si>
  <si>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</si>
  <si>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</si>
  <si>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</si>
  <si>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</si>
  <si>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</si>
  <si>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</si>
  <si>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</si>
  <si>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</si>
  <si>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</si>
  <si>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</si>
  <si>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</si>
  <si>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</si>
  <si>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</si>
  <si>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</si>
  <si>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</si>
  <si>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</si>
  <si>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</si>
  <si>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</si>
  <si>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</si>
  <si>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</si>
  <si>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</si>
  <si>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</si>
  <si>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</si>
  <si>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</si>
  <si>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</si>
  <si>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</si>
  <si>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</si>
  <si>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</si>
  <si>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</si>
  <si>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</si>
  <si>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</si>
  <si>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</si>
  <si>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</si>
  <si>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</si>
  <si>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</si>
  <si>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</si>
  <si>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</si>
  <si>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</si>
  <si>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</si>
  <si>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</si>
  <si>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</si>
  <si>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</si>
  <si>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</si>
  <si>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</si>
  <si>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</si>
  <si>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</si>
  <si>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</si>
  <si>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</si>
  <si>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</si>
  <si>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</si>
  <si>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</si>
  <si>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</si>
  <si>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</si>
  <si>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</si>
  <si>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</si>
  <si>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</si>
  <si>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</si>
  <si>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</si>
  <si>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</si>
  <si>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</si>
  <si>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</si>
  <si>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</si>
  <si>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</si>
  <si>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</si>
  <si>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</si>
  <si>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</si>
  <si>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</si>
  <si>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</si>
  <si>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</si>
  <si>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</si>
  <si>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</si>
  <si>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</si>
  <si>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</si>
  <si>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</si>
  <si>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</si>
  <si>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</si>
  <si>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</si>
  <si>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</si>
  <si>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</si>
  <si>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</si>
  <si>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</si>
  <si>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</si>
  <si>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</si>
  <si>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</si>
  <si>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</si>
  <si>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</si>
  <si>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</si>
  <si>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</si>
  <si>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</si>
  <si>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</si>
  <si>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</si>
  <si>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</si>
  <si>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</si>
  <si>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</si>
  <si>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</si>
  <si>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</si>
  <si>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</si>
  <si>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</si>
  <si>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</si>
  <si>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</si>
  <si>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</si>
  <si>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</si>
  <si>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</si>
  <si>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</si>
  <si>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</si>
  <si>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</si>
  <si>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</si>
  <si>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</si>
  <si>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</si>
  <si>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</si>
  <si>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</si>
  <si>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</si>
  <si>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</si>
  <si>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</si>
  <si>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</si>
  <si>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</si>
  <si>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</si>
  <si>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</si>
  <si>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</si>
  <si>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</si>
  <si>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</si>
  <si>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</si>
  <si>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</si>
  <si>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</si>
  <si>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</si>
  <si>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</si>
  <si>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</si>
  <si>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</si>
  <si>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</si>
  <si>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</si>
  <si>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</si>
  <si>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</si>
  <si>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</si>
  <si>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</si>
  <si>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</si>
  <si>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</si>
  <si>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</si>
  <si>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</si>
  <si>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</si>
  <si>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</si>
  <si>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</si>
  <si>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</si>
  <si>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</si>
  <si>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</si>
  <si>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</si>
  <si>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</si>
  <si>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</si>
  <si>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</si>
  <si>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</si>
  <si>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</si>
  <si>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</si>
  <si>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</si>
  <si>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</si>
  <si>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</si>
  <si>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</si>
  <si>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</si>
  <si>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</si>
  <si>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</si>
  <si>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</si>
  <si>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</si>
  <si>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</si>
  <si>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</si>
  <si>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</si>
  <si>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</si>
  <si>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</si>
  <si>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</si>
  <si>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</si>
  <si>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</si>
  <si>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</si>
  <si>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</si>
  <si>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</si>
  <si>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</si>
  <si>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</si>
  <si>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</si>
  <si>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</si>
  <si>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</si>
  <si>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</si>
  <si>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</si>
  <si>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</si>
  <si>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</si>
  <si>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</si>
  <si>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</si>
  <si>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</si>
  <si>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</si>
  <si>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</si>
  <si>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</si>
  <si>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</si>
  <si>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</si>
  <si>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</si>
  <si>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</si>
  <si>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</si>
  <si>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</si>
  <si>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</si>
  <si>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</si>
  <si>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</si>
  <si>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</si>
  <si>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</si>
  <si>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</si>
  <si>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</si>
  <si>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</si>
  <si>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</si>
  <si>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</si>
  <si>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</si>
  <si>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</si>
  <si>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</si>
  <si>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</si>
  <si>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</si>
  <si>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</si>
  <si>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</si>
  <si>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</si>
  <si>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</si>
  <si>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</si>
  <si>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</si>
  <si>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</si>
  <si>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</si>
  <si>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</si>
  <si>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</si>
  <si>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</si>
  <si>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</si>
  <si>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</si>
  <si>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</si>
  <si>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</si>
  <si>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</si>
  <si>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</si>
  <si>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</si>
  <si>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</si>
  <si>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</si>
  <si>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</si>
  <si>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</si>
  <si>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</si>
  <si>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</si>
  <si>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</si>
  <si>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</si>
  <si>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</si>
  <si>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</si>
  <si>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</si>
  <si>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</si>
  <si>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</si>
  <si>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</si>
  <si>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</si>
  <si>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</si>
  <si>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</si>
  <si>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</si>
  <si>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</si>
  <si>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</si>
  <si>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</si>
  <si>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</si>
  <si>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</si>
  <si>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</si>
  <si>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</si>
  <si>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</si>
  <si>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</si>
  <si>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</si>
  <si>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</si>
  <si>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</si>
  <si>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</si>
  <si>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</si>
  <si>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</si>
  <si>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</si>
  <si>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</si>
  <si>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</si>
  <si>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</si>
  <si>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</si>
  <si>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</si>
  <si>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</si>
  <si>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</si>
  <si>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</si>
  <si>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</si>
  <si>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</si>
  <si>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</si>
  <si>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</si>
  <si>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</si>
  <si>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</si>
  <si>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</si>
  <si>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</si>
  <si>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</si>
  <si>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</si>
  <si>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</si>
  <si>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</si>
  <si>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</si>
  <si>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</si>
  <si>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</si>
  <si>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</si>
  <si>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</si>
  <si>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</si>
  <si>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</si>
  <si>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</si>
  <si>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</si>
  <si>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</si>
  <si>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</si>
  <si>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</si>
  <si>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</si>
  <si>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</si>
  <si>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</si>
  <si>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</si>
  <si>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</si>
  <si>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</si>
  <si>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</si>
  <si>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</si>
  <si>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</si>
  <si>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</si>
  <si>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</si>
  <si>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</si>
  <si>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</si>
  <si>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</si>
  <si>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</si>
  <si>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</si>
  <si>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</si>
  <si>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</si>
  <si>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</si>
  <si>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</si>
  <si>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</si>
  <si>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</si>
  <si>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</si>
  <si>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</si>
  <si>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</si>
  <si>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</si>
  <si>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</si>
  <si>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</si>
  <si>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</si>
  <si>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</si>
  <si>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</si>
  <si>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</si>
  <si>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</si>
  <si>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</si>
  <si>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</si>
  <si>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</si>
  <si>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</si>
  <si>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</si>
  <si>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</si>
  <si>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</si>
  <si>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</si>
  <si>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</si>
  <si>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</si>
  <si>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</si>
  <si>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</si>
  <si>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</si>
  <si>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</si>
  <si>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</si>
  <si>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</si>
  <si>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</si>
  <si>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</si>
  <si>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</si>
  <si>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</si>
  <si>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</si>
  <si>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</si>
  <si>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</si>
  <si>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</si>
  <si>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</si>
  <si>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</si>
  <si>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</si>
  <si>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</si>
  <si>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</si>
  <si>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</si>
  <si>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</si>
  <si>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</si>
  <si>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</si>
  <si>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</si>
  <si>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</si>
  <si>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</si>
  <si>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</si>
  <si>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</si>
  <si>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</si>
  <si>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</si>
  <si>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</si>
  <si>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</si>
  <si>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</si>
  <si>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</si>
  <si>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</si>
  <si>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</si>
  <si>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</si>
  <si>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</si>
  <si>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</si>
  <si>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</si>
  <si>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</si>
  <si>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</si>
  <si>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</si>
  <si>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</si>
  <si>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</si>
  <si>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</si>
  <si>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</si>
  <si>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</si>
  <si>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</si>
  <si>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</si>
  <si>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</si>
  <si>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</si>
  <si>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</si>
  <si>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</si>
  <si>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</si>
  <si>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</si>
  <si>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</si>
  <si>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</si>
  <si>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</si>
  <si>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</si>
  <si>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</si>
  <si>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</si>
  <si>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</si>
  <si>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</si>
  <si>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</si>
  <si>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</si>
  <si>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</si>
  <si>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</si>
  <si>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</si>
  <si>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</si>
  <si>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</si>
  <si>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</si>
  <si>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</si>
  <si>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</si>
  <si>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</si>
  <si>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</si>
  <si>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</si>
  <si>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</si>
  <si>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</si>
  <si>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</si>
  <si>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</si>
  <si>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</si>
  <si>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</si>
  <si>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</si>
  <si>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</si>
  <si>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</si>
  <si>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</si>
  <si>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</si>
  <si>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</si>
  <si>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</si>
  <si>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</si>
  <si>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</si>
  <si>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</si>
  <si>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</si>
  <si>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</si>
  <si>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</si>
  <si>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</si>
  <si>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</si>
  <si>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</si>
  <si>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</si>
  <si>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</si>
  <si>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</si>
  <si>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</si>
  <si>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</si>
  <si>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</si>
  <si>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</si>
  <si>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</si>
  <si>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</si>
  <si>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</si>
  <si>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</si>
  <si>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</si>
  <si>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</si>
  <si>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</si>
  <si>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</si>
  <si>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</si>
  <si>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</si>
  <si>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</si>
  <si>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</si>
  <si>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</si>
  <si>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</si>
  <si>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</si>
  <si>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</si>
  <si>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</si>
  <si>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</si>
  <si>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</si>
  <si>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</si>
  <si>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</si>
  <si>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</si>
  <si>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</si>
  <si>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</si>
  <si>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</si>
  <si>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</si>
  <si>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</si>
  <si>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</si>
  <si>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</si>
  <si>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</si>
  <si>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</si>
  <si>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</si>
  <si>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</si>
  <si>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</si>
  <si>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</si>
  <si>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</si>
  <si>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</si>
  <si>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</si>
  <si>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</si>
  <si>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</si>
  <si>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</si>
  <si>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</si>
  <si>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</si>
  <si>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</si>
  <si>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</si>
  <si>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</si>
  <si>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</si>
  <si>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</si>
  <si>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</si>
  <si>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</si>
  <si>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</si>
  <si>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</si>
  <si>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</si>
  <si>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</si>
  <si>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</si>
  <si>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</si>
  <si>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</si>
  <si>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</si>
  <si>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</si>
  <si>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</si>
  <si>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</si>
  <si>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</si>
  <si>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</si>
  <si>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</si>
  <si>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</si>
  <si>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</si>
  <si>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</si>
  <si>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</si>
  <si>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</si>
  <si>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</si>
  <si>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</si>
  <si>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</si>
  <si>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</si>
  <si>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</si>
  <si>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</si>
  <si>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</si>
  <si>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</si>
  <si>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</si>
  <si>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</si>
  <si>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</si>
  <si>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</si>
  <si>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</si>
  <si>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</si>
  <si>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</si>
  <si>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</si>
  <si>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</si>
  <si>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</si>
  <si>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</si>
  <si>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</si>
  <si>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</si>
  <si>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</si>
  <si>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</si>
  <si>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</si>
  <si>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</si>
  <si>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</si>
  <si>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</si>
  <si>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</si>
  <si>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</si>
  <si>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</si>
  <si>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</si>
  <si>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</si>
  <si>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</si>
  <si>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</si>
  <si>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</si>
  <si>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</si>
  <si>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</si>
  <si>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</si>
  <si>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</si>
  <si>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</si>
  <si>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</si>
  <si>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</si>
  <si>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</si>
  <si>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</si>
  <si>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</si>
  <si>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</si>
  <si>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</si>
  <si>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</si>
  <si>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</si>
  <si>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</si>
  <si>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</si>
  <si>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</si>
  <si>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</si>
  <si>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</si>
  <si>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</si>
  <si>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</si>
  <si>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</si>
  <si>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</si>
  <si>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</si>
  <si>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</si>
  <si>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</si>
  <si>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</si>
  <si>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</si>
  <si>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</si>
  <si>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</si>
  <si>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</si>
  <si>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</si>
  <si>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</si>
  <si>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</si>
  <si>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</si>
  <si>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</si>
  <si>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</si>
  <si>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</si>
  <si>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</si>
  <si>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</si>
  <si>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</si>
  <si>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</si>
  <si>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</si>
  <si>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</si>
  <si>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</si>
  <si>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</si>
  <si>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</si>
  <si>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</si>
  <si>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</si>
  <si>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</si>
  <si>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</si>
  <si>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</si>
  <si>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</si>
  <si>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</si>
  <si>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</si>
  <si>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</si>
  <si>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</si>
  <si>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</si>
  <si>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</si>
  <si>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</si>
  <si>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</si>
  <si>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</si>
  <si>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</si>
  <si>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</si>
  <si>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</si>
  <si>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</si>
  <si>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</si>
  <si>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</si>
  <si>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</si>
  <si>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</si>
  <si>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</si>
  <si>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</si>
  <si>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</si>
  <si>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</si>
  <si>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</si>
  <si>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</si>
  <si>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</si>
  <si>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</si>
  <si>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</si>
  <si>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</si>
  <si>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</si>
  <si>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</si>
  <si>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</si>
  <si>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</si>
  <si>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</si>
  <si>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</si>
  <si>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</si>
  <si>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</si>
  <si>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</si>
  <si>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</si>
  <si>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</si>
  <si>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</si>
  <si>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</si>
  <si>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</si>
  <si>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</si>
  <si>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</si>
  <si>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</si>
  <si>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</si>
  <si>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</si>
  <si>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</si>
  <si>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</si>
  <si>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</si>
  <si>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</si>
  <si>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</si>
  <si>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</si>
  <si>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</si>
  <si>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</si>
  <si>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</si>
  <si>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</si>
  <si>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</si>
  <si>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</si>
  <si>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</si>
  <si>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</si>
  <si>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</si>
  <si>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</si>
  <si>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</si>
  <si>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</si>
  <si>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</si>
  <si>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</si>
  <si>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</si>
  <si>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</si>
  <si>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</si>
  <si>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</si>
  <si>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</si>
  <si>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</si>
  <si>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</si>
  <si>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</si>
  <si>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</si>
  <si>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</si>
  <si>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</si>
  <si>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</si>
  <si>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</si>
  <si>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</si>
  <si>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</si>
  <si>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</si>
  <si>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</si>
  <si>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</si>
  <si>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</si>
  <si>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</si>
  <si>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</si>
  <si>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</si>
  <si>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</si>
  <si>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</si>
  <si>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</si>
  <si>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</si>
  <si>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</si>
  <si>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</si>
  <si>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</si>
  <si>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</si>
  <si>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</si>
  <si>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</si>
  <si>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</si>
  <si>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</si>
  <si>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</si>
  <si>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</si>
  <si>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</si>
  <si>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</si>
  <si>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</si>
  <si>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</si>
  <si>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</si>
  <si>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</si>
  <si>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</si>
  <si>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</si>
  <si>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</si>
  <si>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</si>
  <si>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</si>
  <si>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</si>
  <si>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</si>
  <si>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</si>
  <si>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</si>
  <si>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</si>
  <si>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</si>
  <si>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</si>
  <si>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</si>
  <si>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</si>
  <si>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</si>
  <si>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</si>
  <si>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</si>
  <si>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</si>
  <si>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</si>
  <si>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</si>
  <si>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</si>
  <si>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</si>
  <si>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</si>
  <si>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</si>
  <si>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</si>
  <si>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</si>
  <si>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</si>
  <si>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</si>
  <si>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</si>
  <si>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</si>
  <si>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</si>
  <si>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</si>
  <si>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</si>
  <si>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</si>
  <si>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</si>
  <si>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</si>
  <si>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</si>
  <si>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</si>
  <si>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</si>
  <si>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</si>
  <si>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</si>
  <si>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</si>
  <si>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</si>
  <si>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</si>
  <si>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</si>
  <si>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</si>
  <si>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</si>
  <si>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</si>
  <si>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</si>
  <si>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</si>
  <si>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</si>
  <si>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</si>
  <si>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</si>
  <si>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</si>
  <si>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</si>
  <si>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</si>
  <si>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</si>
  <si>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</si>
  <si>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</si>
  <si>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</si>
  <si>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</si>
  <si>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</si>
  <si>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</si>
  <si>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</si>
  <si>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</si>
  <si>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</si>
  <si>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</si>
  <si>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</si>
  <si>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</si>
  <si>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</si>
  <si>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</si>
  <si>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</si>
  <si>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</si>
  <si>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</si>
  <si>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</si>
  <si>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</si>
  <si>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</si>
  <si>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</si>
  <si>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</si>
  <si>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</si>
  <si>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</si>
  <si>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</si>
  <si>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</si>
  <si>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</si>
  <si>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</si>
  <si>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</si>
  <si>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</si>
  <si>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</si>
  <si>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</si>
  <si>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</si>
  <si>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</si>
  <si>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</si>
  <si>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</si>
  <si>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</si>
  <si>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</si>
  <si>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</si>
  <si>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</si>
  <si>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</si>
  <si>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</si>
  <si>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</si>
  <si>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</si>
  <si>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</si>
  <si>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</si>
  <si>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</si>
  <si>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</si>
  <si>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</si>
  <si>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</si>
  <si>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</si>
  <si>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</si>
  <si>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</si>
  <si>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</si>
  <si>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</si>
  <si>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</si>
  <si>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</si>
  <si>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</si>
  <si>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</si>
  <si>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</si>
  <si>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</si>
  <si>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</si>
  <si>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</si>
  <si>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</si>
  <si>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</si>
  <si>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</si>
  <si>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</si>
  <si>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</si>
  <si>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</si>
  <si>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</si>
  <si>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</si>
  <si>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</si>
  <si>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</si>
  <si>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</si>
  <si>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</si>
  <si>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</si>
  <si>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</si>
  <si>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</si>
  <si>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</si>
  <si>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</si>
  <si>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</si>
  <si>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</si>
  <si>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</si>
  <si>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</si>
  <si>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</si>
  <si>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</si>
  <si>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</si>
  <si>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</si>
  <si>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</si>
  <si>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</si>
  <si>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</si>
  <si>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</si>
  <si>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</si>
  <si>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</si>
  <si>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</si>
  <si>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</si>
  <si>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</si>
  <si>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</si>
  <si>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</si>
  <si>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</si>
  <si>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</si>
  <si>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</si>
  <si>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</si>
  <si>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</si>
  <si>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</si>
  <si>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</si>
  <si>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</si>
  <si>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</si>
  <si>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</si>
  <si>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</si>
  <si>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</si>
  <si>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</si>
  <si>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</si>
  <si>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</si>
  <si>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</si>
  <si>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</si>
  <si>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</si>
  <si>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</si>
  <si>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</si>
  <si>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</si>
  <si>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</si>
  <si>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</si>
  <si>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</si>
  <si>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</si>
  <si>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</si>
  <si>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</si>
  <si>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</si>
  <si>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</si>
  <si>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</si>
  <si>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</si>
  <si>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</si>
  <si>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</si>
  <si>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</si>
  <si>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</si>
  <si>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</si>
  <si>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</si>
  <si>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</si>
  <si>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</si>
  <si>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</si>
  <si>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</si>
  <si>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</si>
  <si>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</si>
  <si>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</si>
  <si>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</si>
  <si>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</si>
  <si>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</si>
  <si>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</si>
  <si>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</si>
  <si>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</si>
  <si>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</si>
  <si>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</si>
  <si>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</si>
  <si>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</si>
  <si>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</si>
  <si>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</si>
  <si>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</si>
  <si>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</si>
  <si>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</si>
  <si>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</si>
  <si>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</si>
  <si>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</si>
  <si>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</si>
  <si>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</si>
  <si>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</si>
  <si>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</si>
  <si>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</si>
  <si>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</si>
  <si>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</si>
  <si>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</si>
  <si>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</si>
  <si>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</si>
  <si>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</si>
  <si>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</si>
  <si>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</si>
  <si>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</si>
  <si>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</si>
  <si>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</si>
  <si>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</si>
  <si>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</si>
  <si>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</si>
  <si>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</si>
  <si>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</si>
  <si>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</si>
  <si>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</si>
  <si>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</si>
  <si>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</si>
  <si>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</si>
  <si>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</si>
  <si>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</si>
  <si>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</si>
  <si>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</si>
  <si>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</si>
  <si>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</si>
  <si>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</si>
  <si>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</si>
  <si>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</si>
  <si>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</si>
  <si>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</si>
  <si>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</si>
  <si>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</si>
  <si>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</si>
  <si>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</si>
  <si>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</si>
  <si>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</si>
  <si>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</si>
  <si>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</si>
  <si>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</si>
  <si>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</si>
  <si>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</si>
  <si>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</si>
  <si>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</si>
  <si>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</si>
  <si>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</si>
  <si>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</si>
  <si>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</si>
  <si>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</si>
  <si>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</si>
  <si>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</si>
  <si>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</si>
  <si>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</si>
  <si>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</si>
  <si>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</si>
  <si>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</si>
  <si>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</si>
  <si>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</si>
  <si>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</si>
  <si>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</si>
  <si>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</si>
  <si>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</si>
  <si>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</si>
  <si>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</si>
  <si>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</si>
  <si>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</si>
  <si>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</si>
  <si>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</si>
  <si>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</si>
  <si>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</si>
  <si>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</si>
  <si>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</si>
  <si>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</si>
  <si>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</si>
  <si>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</si>
  <si>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</si>
  <si>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</si>
  <si>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</si>
  <si>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</si>
  <si>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</si>
  <si>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</si>
  <si>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</si>
  <si>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</si>
  <si>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</si>
  <si>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</si>
  <si>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</si>
  <si>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</si>
  <si>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</si>
  <si>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</si>
  <si>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</si>
  <si>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</si>
  <si>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</si>
  <si>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</si>
  <si>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</si>
  <si>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</si>
  <si>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</si>
  <si>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</si>
  <si>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</si>
  <si>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</si>
  <si>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</si>
  <si>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</si>
  <si>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</si>
  <si>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</si>
  <si>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</si>
  <si>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</si>
  <si>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</si>
  <si>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</si>
  <si>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</si>
  <si>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</si>
  <si>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</si>
  <si>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</si>
  <si>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</si>
  <si>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</si>
  <si>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</si>
  <si>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</si>
  <si>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</si>
  <si>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</si>
  <si>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</si>
  <si>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</si>
  <si>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</si>
  <si>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</si>
  <si>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</si>
  <si>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</si>
  <si>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</si>
  <si>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</si>
  <si>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</si>
  <si>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</si>
  <si>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</si>
  <si>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</si>
  <si>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</si>
  <si>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</si>
  <si>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</si>
  <si>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</si>
  <si>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</si>
  <si>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</si>
  <si>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</si>
  <si>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</si>
  <si>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</si>
  <si>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</si>
  <si>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</si>
  <si>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</si>
  <si>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</si>
  <si>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</si>
  <si>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</si>
  <si>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</si>
  <si>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</si>
  <si>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</si>
  <si>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</si>
  <si>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</si>
  <si>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</si>
  <si>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</si>
  <si>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</si>
  <si>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</si>
  <si>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</si>
  <si>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</si>
  <si>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</si>
  <si>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</si>
  <si>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</si>
  <si>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</si>
  <si>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</si>
  <si>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</si>
  <si>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</si>
  <si>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</si>
  <si>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</si>
  <si>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</si>
  <si>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</si>
  <si>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</si>
  <si>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</si>
  <si>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</si>
  <si>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</si>
  <si>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</si>
  <si>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</si>
  <si>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</si>
  <si>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</si>
  <si>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</si>
  <si>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</si>
  <si>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</si>
  <si>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</si>
  <si>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</si>
  <si>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</si>
  <si>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</si>
  <si>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</si>
  <si>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</si>
  <si>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</si>
  <si>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</si>
  <si>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</si>
  <si>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</si>
  <si>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</si>
  <si>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</si>
  <si>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</si>
  <si>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</si>
  <si>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</si>
  <si>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</si>
  <si>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</si>
  <si>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</si>
  <si>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</si>
  <si>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</si>
  <si>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</si>
  <si>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</si>
  <si>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</si>
  <si>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</si>
  <si>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</si>
  <si>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</si>
  <si>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</si>
  <si>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</si>
  <si>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</si>
  <si>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</si>
  <si>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</si>
  <si>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</si>
  <si>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</si>
  <si>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</si>
  <si>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</si>
  <si>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</si>
  <si>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</si>
  <si>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</si>
  <si>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</si>
  <si>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</si>
  <si>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</si>
  <si>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</si>
  <si>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</si>
  <si>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</si>
  <si>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</si>
  <si>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</si>
  <si>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</si>
  <si>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</si>
  <si>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</si>
  <si>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</si>
  <si>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</si>
  <si>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</si>
  <si>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</si>
  <si>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</si>
  <si>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</si>
  <si>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</si>
  <si>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</si>
  <si>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</si>
  <si>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</si>
  <si>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</si>
  <si>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</si>
  <si>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</si>
  <si>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</si>
  <si>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</si>
  <si>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</si>
  <si>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</si>
  <si>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</si>
  <si>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</si>
  <si>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</si>
  <si>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</si>
  <si>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</si>
  <si>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</si>
  <si>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</si>
  <si>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</si>
  <si>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</si>
  <si>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</si>
  <si>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</si>
  <si>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</si>
  <si>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</si>
  <si>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</si>
  <si>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</si>
  <si>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</si>
  <si>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</si>
  <si>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</si>
  <si>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</si>
  <si>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</si>
  <si>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</si>
  <si>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</si>
  <si>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</si>
  <si>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</si>
  <si>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</si>
  <si>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</si>
  <si>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</si>
  <si>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</si>
  <si>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</si>
  <si>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</si>
  <si>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</si>
  <si>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</si>
  <si>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</si>
  <si>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</si>
  <si>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</si>
  <si>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</si>
  <si>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</si>
  <si>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</si>
  <si>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</si>
  <si>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</si>
  <si>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</si>
  <si>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</si>
  <si>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</si>
  <si>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</si>
  <si>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</si>
  <si>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</si>
  <si>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</si>
  <si>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</si>
  <si>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</si>
  <si>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</si>
  <si>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</si>
  <si>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</si>
  <si>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</si>
  <si>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</si>
  <si>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</si>
  <si>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</si>
  <si>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</si>
  <si>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</si>
  <si>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</si>
  <si>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</si>
  <si>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</si>
  <si>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</si>
  <si>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</si>
  <si>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</si>
  <si>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</si>
  <si>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</si>
  <si>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</si>
  <si>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</si>
  <si>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</si>
  <si>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</si>
  <si>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</si>
  <si>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</si>
  <si>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</si>
  <si>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</si>
  <si>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</si>
  <si>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</si>
  <si>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</si>
  <si>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</si>
  <si>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</si>
  <si>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</si>
  <si>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</si>
  <si>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</si>
  <si>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</si>
  <si>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</si>
  <si>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</si>
  <si>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</si>
  <si>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</si>
  <si>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</si>
  <si>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</si>
  <si>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</si>
  <si>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</si>
  <si>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</si>
  <si>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</si>
  <si>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</si>
  <si>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</si>
  <si>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</si>
  <si>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</si>
  <si>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</si>
  <si>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</si>
  <si>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</si>
  <si>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</si>
  <si>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</si>
  <si>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</si>
  <si>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</si>
  <si>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</si>
  <si>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</si>
  <si>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</si>
  <si>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</si>
  <si>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</si>
  <si>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</si>
  <si>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</si>
  <si>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</si>
  <si>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</si>
  <si>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</si>
  <si>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</si>
  <si>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</si>
  <si>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</si>
  <si>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</si>
  <si>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</si>
  <si>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</si>
  <si>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</si>
  <si>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</si>
  <si>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</si>
  <si>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</si>
  <si>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</si>
  <si>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</si>
  <si>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</si>
  <si>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</si>
  <si>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</si>
  <si>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</si>
  <si>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</si>
  <si>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</si>
  <si>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</si>
  <si>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</si>
  <si>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</si>
  <si>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</si>
  <si>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</si>
  <si>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</si>
  <si>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</si>
  <si>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</si>
  <si>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</si>
  <si>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</si>
  <si>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</si>
  <si>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</si>
  <si>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</si>
  <si>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</si>
  <si>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</si>
  <si>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</si>
  <si>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</si>
  <si>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</si>
  <si>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</si>
  <si>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</si>
  <si>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</si>
  <si>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</si>
  <si>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</si>
  <si>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</si>
  <si>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</si>
  <si>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</si>
  <si>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</si>
  <si>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</si>
  <si>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</si>
  <si>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</si>
  <si>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</si>
  <si>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</si>
  <si>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</si>
  <si>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</si>
  <si>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</si>
  <si>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</si>
  <si>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</si>
  <si>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</si>
  <si>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</si>
  <si>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</si>
  <si>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</si>
  <si>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</si>
  <si>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</si>
  <si>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</si>
  <si>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</si>
  <si>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</si>
  <si>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</si>
  <si>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</si>
  <si>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</si>
  <si>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</si>
  <si>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</si>
  <si>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</si>
  <si>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</si>
  <si>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</si>
  <si>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</si>
  <si>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</si>
  <si>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</si>
  <si>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</si>
  <si>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</si>
  <si>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</si>
  <si>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</si>
  <si>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</si>
  <si>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</si>
  <si>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</si>
  <si>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</si>
  <si>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</si>
  <si>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</si>
  <si>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</si>
  <si>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</si>
  <si>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</si>
  <si>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</si>
  <si>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</si>
  <si>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</si>
  <si>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</si>
  <si>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</si>
  <si>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</si>
  <si>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</si>
  <si>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</si>
  <si>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</si>
  <si>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</si>
  <si>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</si>
  <si>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</si>
  <si>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</si>
  <si>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</si>
  <si>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</si>
  <si>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</si>
  <si>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</si>
  <si>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</si>
  <si>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</si>
  <si>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</si>
  <si>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</si>
  <si>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</si>
  <si>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</si>
  <si>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</si>
  <si>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</si>
  <si>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</si>
  <si>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</si>
  <si>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</si>
  <si>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</si>
  <si>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</si>
  <si>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</si>
  <si>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</si>
  <si>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</si>
  <si>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</si>
  <si>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</si>
  <si>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</si>
  <si>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</si>
  <si>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</si>
  <si>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</si>
  <si>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</si>
  <si>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</si>
  <si>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</si>
  <si>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</si>
  <si>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</si>
  <si>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</si>
  <si>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</si>
  <si>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</si>
  <si>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</si>
  <si>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</si>
  <si>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</si>
  <si>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</si>
  <si>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</si>
  <si>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</si>
  <si>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</si>
  <si>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</si>
  <si>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</si>
  <si>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</si>
  <si>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</si>
  <si>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</si>
  <si>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</si>
  <si>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</si>
  <si>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</si>
  <si>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</si>
  <si>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</si>
  <si>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</si>
  <si>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</si>
  <si>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</si>
  <si>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</si>
  <si>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</si>
  <si>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</si>
  <si>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</si>
  <si>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</si>
  <si>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</si>
  <si>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</si>
  <si>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</si>
  <si>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</si>
  <si>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</si>
  <si>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</si>
  <si>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</si>
  <si>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</si>
  <si>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</si>
  <si>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</si>
  <si>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</si>
  <si>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</si>
  <si>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</si>
  <si>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</si>
  <si>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</si>
  <si>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</si>
  <si>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</si>
  <si>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</si>
  <si>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</si>
  <si>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</si>
  <si>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</si>
  <si>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</si>
  <si>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</si>
  <si>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</si>
  <si>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</si>
  <si>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</si>
  <si>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</si>
  <si>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</si>
  <si>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</si>
  <si>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</si>
  <si>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</si>
  <si>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</si>
  <si>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</si>
  <si>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</si>
  <si>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</si>
  <si>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</si>
  <si>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</si>
  <si>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</si>
  <si>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</si>
  <si>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</si>
  <si>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</si>
  <si>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</si>
  <si>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</si>
  <si>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</si>
  <si>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</si>
  <si>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</si>
  <si>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</si>
  <si>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</si>
  <si>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</si>
  <si>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</si>
  <si>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</si>
  <si>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</si>
  <si>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</si>
  <si>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</si>
  <si>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</si>
  <si>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</si>
  <si>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</si>
  <si>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</si>
  <si>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</si>
  <si>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</si>
  <si>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</si>
  <si>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</si>
  <si>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</si>
  <si>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</si>
  <si>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</si>
  <si>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</si>
  <si>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</si>
  <si>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</si>
  <si>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</si>
  <si>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</si>
  <si>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</si>
  <si>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</si>
  <si>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</si>
  <si>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</si>
  <si>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</si>
  <si>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</si>
  <si>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</si>
  <si>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</si>
  <si>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</si>
  <si>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</si>
  <si>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</si>
  <si>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</si>
  <si>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</si>
  <si>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</si>
  <si>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</si>
  <si>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</si>
  <si>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</si>
  <si>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</si>
  <si>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</si>
  <si>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</si>
  <si>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</si>
  <si>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</si>
  <si>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</si>
  <si>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</si>
  <si>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</si>
  <si>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</si>
  <si>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</si>
  <si>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</si>
  <si>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</si>
  <si>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</si>
  <si>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</si>
  <si>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</si>
  <si>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</si>
  <si>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</si>
  <si>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</si>
  <si>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</si>
  <si>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</si>
  <si>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</si>
  <si>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</si>
  <si>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</si>
  <si>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</si>
  <si>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</si>
  <si>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</si>
  <si>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</si>
  <si>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</si>
  <si>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</si>
  <si>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</si>
  <si>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</si>
  <si>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</si>
  <si>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</si>
  <si>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</si>
  <si>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</si>
  <si>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</si>
  <si>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</si>
  <si>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</si>
  <si>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</si>
  <si>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</si>
  <si>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</si>
  <si>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</si>
  <si>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</si>
  <si>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</si>
  <si>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</si>
  <si>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</si>
  <si>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</si>
  <si>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</si>
  <si>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</si>
  <si>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</si>
  <si>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</si>
  <si>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</si>
  <si>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</si>
  <si>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</si>
  <si>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</si>
  <si>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</si>
  <si>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</si>
  <si>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</si>
  <si>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</si>
  <si>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</si>
  <si>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</si>
  <si>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</si>
  <si>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</si>
  <si>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</si>
  <si>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</si>
  <si>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</si>
  <si>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</si>
  <si>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</si>
  <si>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</si>
  <si>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</si>
  <si>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</si>
  <si>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</si>
  <si>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</si>
  <si>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</si>
  <si>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</si>
  <si>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</si>
  <si>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</si>
  <si>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</si>
  <si>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</si>
  <si>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</si>
  <si>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</si>
  <si>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</si>
  <si>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</si>
  <si>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</si>
  <si>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</si>
  <si>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</si>
  <si>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</si>
  <si>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</si>
  <si>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</si>
  <si>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</si>
  <si>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</si>
  <si>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</si>
  <si>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</si>
  <si>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</si>
  <si>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</si>
  <si>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</si>
  <si>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</si>
  <si>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</si>
  <si>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</si>
  <si>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</si>
  <si>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</si>
  <si>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</si>
  <si>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</si>
  <si>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</si>
  <si>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</si>
  <si>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</si>
  <si>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</si>
  <si>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</si>
  <si>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</si>
  <si>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</si>
  <si>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</si>
  <si>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</si>
  <si>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</si>
  <si>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</si>
  <si>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</si>
  <si>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</si>
  <si>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</si>
  <si>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</si>
  <si>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</si>
  <si>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</si>
  <si>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</si>
  <si>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</si>
  <si>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</si>
  <si>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</si>
  <si>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</si>
  <si>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</si>
  <si>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</si>
  <si>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</si>
  <si>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</si>
  <si>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</si>
  <si>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</si>
  <si>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</si>
  <si>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</si>
  <si>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</si>
  <si>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</si>
  <si>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</si>
  <si>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</si>
  <si>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</si>
  <si>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</si>
  <si>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</si>
  <si>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</si>
  <si>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</si>
  <si>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</si>
  <si>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</si>
  <si>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</si>
  <si>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</si>
  <si>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</si>
  <si>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</si>
  <si>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</si>
  <si>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</si>
  <si>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</si>
  <si>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</si>
  <si>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</si>
  <si>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</si>
  <si>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</si>
  <si>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</si>
  <si>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</si>
  <si>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</si>
  <si>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</si>
  <si>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</si>
  <si>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</si>
  <si>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</si>
  <si>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</si>
  <si>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</si>
  <si>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</si>
  <si>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</si>
  <si>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</si>
  <si>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</si>
  <si>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</si>
  <si>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</si>
  <si>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</si>
  <si>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</si>
  <si>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</si>
  <si>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</si>
  <si>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</si>
  <si>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</si>
  <si>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</si>
  <si>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</si>
  <si>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</si>
  <si>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</si>
  <si>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</si>
  <si>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</si>
  <si>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</si>
  <si>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</si>
  <si>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</si>
  <si>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</si>
  <si>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</si>
  <si>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</si>
  <si>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</si>
  <si>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</si>
  <si>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</si>
  <si>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</si>
  <si>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</si>
  <si>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</si>
  <si>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</si>
  <si>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</si>
  <si>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</si>
  <si>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</si>
  <si>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</si>
  <si>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</si>
  <si>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</si>
  <si>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</si>
  <si>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</si>
  <si>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</si>
  <si>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</si>
  <si>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</si>
  <si>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</si>
  <si>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</si>
  <si>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</si>
  <si>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</si>
  <si>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</si>
  <si>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</si>
  <si>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</si>
  <si>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</si>
  <si>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</si>
  <si>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</si>
  <si>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</si>
  <si>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</si>
  <si>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</si>
  <si>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</si>
  <si>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</si>
  <si>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</si>
  <si>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</si>
  <si>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</si>
  <si>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</si>
  <si>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</si>
  <si>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</si>
  <si>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</si>
  <si>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</si>
  <si>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</si>
  <si>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</si>
  <si>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</si>
  <si>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</si>
  <si>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</si>
  <si>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</si>
  <si>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</si>
  <si>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</si>
  <si>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</si>
  <si>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</si>
  <si>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</si>
  <si>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</si>
  <si>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</si>
  <si>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</si>
  <si>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</si>
  <si>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</si>
  <si>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</si>
  <si>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</si>
  <si>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</si>
  <si>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</si>
  <si>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</si>
  <si>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</si>
  <si>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</si>
  <si>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</si>
  <si>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</si>
  <si>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</si>
  <si>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</si>
  <si>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</si>
  <si>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</si>
  <si>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</si>
  <si>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</si>
  <si>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</si>
  <si>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</si>
  <si>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</si>
  <si>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</si>
  <si>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</si>
  <si>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</si>
  <si>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</si>
  <si>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</si>
  <si>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</si>
  <si>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</si>
  <si>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</si>
  <si>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</si>
  <si>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</si>
  <si>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</si>
  <si>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</si>
  <si>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</si>
  <si>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</si>
  <si>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</si>
  <si>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</si>
  <si>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</si>
  <si>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</si>
  <si>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</si>
  <si>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</si>
  <si>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</si>
  <si>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</si>
  <si>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</si>
  <si>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</si>
  <si>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</si>
  <si>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</si>
  <si>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</si>
  <si>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</si>
  <si>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</si>
  <si>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</si>
  <si>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</si>
  <si>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</si>
  <si>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</si>
  <si>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</si>
  <si>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</si>
  <si>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</si>
  <si>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</si>
  <si>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</si>
  <si>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</si>
  <si>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</si>
  <si>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</si>
  <si>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</si>
  <si>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</si>
  <si>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</si>
  <si>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</si>
  <si>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</si>
  <si>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</si>
  <si>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</si>
  <si>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</si>
  <si>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</si>
  <si>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</si>
  <si>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</si>
  <si>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</si>
  <si>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</si>
  <si>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</si>
  <si>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</si>
  <si>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</si>
  <si>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</si>
  <si>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</si>
  <si>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</si>
  <si>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</si>
  <si>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</si>
  <si>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</si>
  <si>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</si>
  <si>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</si>
  <si>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</si>
  <si>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</si>
  <si>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</si>
  <si>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</si>
  <si>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</si>
  <si>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</si>
  <si>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</si>
  <si>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</si>
  <si>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</si>
  <si>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</si>
  <si>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</si>
  <si>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</si>
  <si>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</si>
  <si>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</si>
  <si>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</si>
  <si>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</si>
  <si>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</si>
  <si>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</si>
  <si>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</si>
  <si>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</si>
  <si>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</si>
  <si>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</si>
  <si>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</si>
  <si>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</si>
  <si>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</si>
  <si>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</si>
  <si>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</si>
  <si>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</si>
  <si>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</si>
  <si>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</si>
  <si>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</si>
  <si>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</si>
  <si>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</si>
  <si>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</si>
  <si>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</si>
  <si>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</si>
  <si>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</si>
  <si>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</si>
  <si>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</si>
  <si>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</si>
  <si>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</si>
  <si>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</si>
  <si>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</si>
  <si>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</si>
  <si>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</si>
  <si>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</si>
  <si>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</si>
  <si>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</si>
  <si>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</si>
  <si>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</si>
  <si>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</si>
  <si>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</si>
  <si>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</si>
  <si>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</si>
  <si>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</si>
  <si>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</si>
  <si>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</si>
  <si>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</si>
  <si>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</si>
  <si>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</si>
  <si>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</si>
  <si>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</si>
  <si>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</si>
  <si>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</si>
  <si>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</si>
  <si>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</si>
  <si>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</si>
  <si>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</si>
  <si>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</si>
  <si>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</si>
  <si>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</si>
  <si>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</si>
  <si>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</si>
  <si>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</si>
  <si>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</si>
  <si>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</si>
  <si>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</si>
  <si>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</si>
  <si>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</si>
  <si>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</si>
  <si>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</si>
  <si>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</si>
  <si>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</si>
  <si>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</si>
  <si>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</si>
  <si>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</si>
  <si>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</si>
  <si>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</si>
  <si>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</si>
  <si>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</si>
  <si>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</si>
  <si>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</si>
  <si>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</si>
  <si>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</si>
  <si>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</si>
  <si>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</si>
  <si>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</si>
  <si>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</si>
  <si>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</si>
  <si>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</si>
  <si>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</si>
  <si>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</si>
  <si>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</si>
  <si>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</si>
  <si>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</si>
  <si>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</si>
  <si>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</si>
  <si>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</si>
  <si>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</si>
  <si>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</si>
  <si>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</si>
  <si>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</si>
  <si>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</si>
  <si>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</si>
  <si>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</si>
  <si>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</si>
  <si>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</si>
  <si>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</si>
  <si>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</si>
  <si>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</si>
  <si>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</si>
  <si>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</si>
  <si>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</si>
  <si>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</si>
  <si>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</si>
  <si>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</si>
  <si>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</si>
  <si>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</si>
  <si>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</si>
  <si>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</si>
  <si>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</si>
  <si>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</si>
  <si>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</si>
  <si>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</si>
  <si>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</si>
  <si>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</si>
  <si>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</si>
  <si>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</si>
  <si>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</si>
  <si>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</si>
  <si>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</si>
  <si>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</si>
  <si>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</si>
  <si>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</si>
  <si>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</si>
  <si>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</si>
  <si>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</si>
  <si>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</si>
  <si>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</si>
  <si>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</si>
  <si>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</si>
  <si>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</si>
  <si>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</si>
  <si>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</si>
  <si>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</si>
  <si>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</si>
  <si>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</si>
  <si>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</si>
  <si>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</si>
  <si>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</si>
  <si>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</si>
  <si>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</si>
  <si>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</si>
  <si>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</si>
  <si>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</si>
  <si>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</si>
  <si>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</si>
  <si>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</si>
  <si>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</si>
  <si>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</si>
  <si>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</si>
  <si>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</si>
  <si>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</si>
  <si>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</si>
  <si>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</si>
  <si>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</si>
  <si>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</si>
  <si>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</si>
  <si>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</si>
  <si>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</si>
  <si>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</si>
  <si>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</si>
  <si>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</si>
  <si>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</si>
  <si>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</si>
  <si>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</si>
  <si>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</si>
  <si>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</si>
  <si>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</si>
  <si>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</si>
  <si>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</si>
  <si>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</si>
  <si>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</si>
  <si>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</si>
  <si>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</si>
  <si>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</si>
  <si>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</si>
  <si>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</si>
  <si>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</si>
  <si>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</si>
  <si>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</si>
  <si>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</si>
  <si>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</si>
  <si>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</si>
  <si>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</si>
  <si>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</si>
  <si>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</si>
  <si>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</si>
  <si>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</si>
  <si>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</si>
  <si>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</si>
  <si>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</si>
  <si>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</si>
  <si>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</si>
  <si>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</si>
  <si>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</si>
  <si>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</si>
  <si>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</si>
  <si>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</si>
  <si>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</si>
  <si>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</si>
  <si>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</si>
  <si>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</si>
  <si>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</si>
  <si>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</si>
  <si>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</si>
  <si>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</si>
  <si>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</si>
  <si>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</si>
  <si>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</si>
  <si>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</si>
  <si>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</si>
  <si>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</si>
  <si>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</si>
  <si>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</si>
  <si>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</si>
  <si>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</si>
  <si>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</si>
  <si>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</si>
  <si>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</si>
  <si>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</si>
  <si>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</si>
  <si>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</si>
  <si>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</si>
  <si>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</si>
  <si>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</si>
  <si>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</si>
  <si>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</si>
  <si>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</si>
  <si>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</si>
  <si>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</si>
  <si>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</si>
  <si>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</si>
  <si>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</si>
  <si>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</si>
  <si>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</si>
  <si>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</si>
  <si>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</si>
  <si>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</si>
  <si>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</si>
  <si>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</si>
  <si>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</si>
  <si>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</si>
  <si>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</si>
  <si>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</si>
  <si>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</si>
  <si>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</si>
  <si>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</si>
  <si>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</si>
  <si>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</si>
  <si>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</si>
  <si>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</si>
  <si>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</si>
  <si>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</si>
  <si>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</si>
  <si>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</si>
  <si>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</si>
  <si>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</si>
  <si>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</si>
  <si>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</si>
  <si>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</si>
  <si>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</si>
  <si>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</si>
  <si>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</si>
  <si>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</si>
  <si>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</si>
  <si>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</si>
  <si>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</si>
  <si>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</si>
  <si>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</si>
  <si>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</si>
  <si>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</si>
  <si>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</si>
  <si>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</si>
  <si>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</si>
  <si>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</si>
  <si>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</si>
  <si>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</si>
  <si>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</si>
  <si>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</si>
  <si>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</si>
  <si>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</si>
  <si>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</si>
  <si>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</si>
  <si>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</si>
  <si>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</si>
  <si>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</si>
  <si>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</si>
  <si>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</si>
  <si>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</si>
  <si>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</si>
  <si>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</si>
  <si>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</si>
  <si>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</si>
  <si>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</si>
  <si>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</si>
  <si>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</si>
  <si>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</si>
  <si>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</si>
  <si>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</si>
  <si>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</si>
  <si>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</si>
  <si>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</si>
  <si>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</si>
  <si>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</si>
  <si>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</si>
  <si>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</si>
  <si>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</si>
  <si>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</si>
  <si>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</si>
  <si>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</si>
  <si>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</si>
  <si>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</si>
  <si>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</si>
  <si>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</si>
  <si>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</si>
  <si>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</si>
  <si>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</si>
  <si>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</si>
  <si>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</si>
  <si>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</si>
  <si>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</si>
  <si>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</si>
  <si>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</si>
  <si>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</si>
  <si>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</si>
  <si>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</si>
  <si>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</si>
  <si>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</si>
  <si>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</si>
  <si>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</si>
  <si>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</si>
  <si>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</si>
  <si>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</si>
  <si>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</si>
  <si>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</si>
  <si>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</si>
  <si>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</si>
  <si>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</si>
  <si>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</si>
  <si>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</si>
  <si>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</si>
  <si>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</si>
  <si>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</si>
  <si>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</si>
  <si>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</si>
  <si>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</si>
  <si>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</si>
  <si>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</si>
  <si>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</si>
  <si>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</si>
  <si>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</si>
  <si>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</si>
  <si>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</si>
  <si>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</si>
  <si>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</si>
  <si>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</si>
  <si>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</si>
  <si>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</si>
  <si>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</si>
  <si>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</si>
  <si>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</si>
  <si>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</si>
  <si>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</si>
  <si>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</si>
  <si>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</si>
  <si>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</si>
  <si>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</si>
  <si>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</si>
  <si>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</si>
  <si>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</si>
  <si>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</si>
  <si>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</si>
  <si>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</si>
  <si>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</si>
  <si>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</si>
  <si>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</si>
  <si>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</si>
  <si>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</si>
  <si>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</si>
  <si>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</si>
  <si>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</si>
  <si>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</si>
  <si>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</si>
  <si>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</si>
  <si>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</si>
  <si>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</si>
  <si>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</si>
  <si>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</si>
  <si>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</si>
  <si>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</si>
  <si>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</si>
  <si>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</si>
  <si>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</si>
  <si>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</si>
  <si>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</si>
  <si>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</si>
  <si>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</si>
  <si>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</si>
  <si>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</si>
  <si>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</si>
  <si>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</si>
  <si>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</si>
  <si>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</si>
  <si>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</si>
  <si>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</si>
  <si>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</si>
  <si>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</si>
  <si>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</si>
  <si>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</si>
  <si>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</si>
  <si>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</si>
  <si>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</si>
  <si>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</si>
  <si>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</si>
  <si>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</si>
  <si>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</si>
  <si>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</si>
  <si>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</si>
  <si>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</si>
  <si>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</si>
  <si>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</si>
  <si>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</si>
  <si>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</si>
  <si>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</si>
  <si>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</si>
  <si>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</si>
  <si>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</si>
  <si>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</si>
  <si>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</si>
  <si>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</si>
  <si>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</si>
  <si>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</si>
  <si>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</si>
  <si>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</si>
  <si>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</si>
  <si>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</si>
  <si>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</si>
  <si>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</si>
  <si>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</si>
  <si>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</si>
  <si>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</si>
  <si>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</si>
  <si>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</si>
  <si>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</si>
  <si>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</si>
  <si>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</si>
  <si>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</si>
  <si>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</si>
  <si>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</si>
  <si>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</si>
  <si>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</si>
  <si>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</si>
  <si>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</si>
  <si>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</si>
  <si>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</si>
  <si>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</si>
  <si>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</si>
  <si>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</si>
  <si>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</si>
  <si>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</si>
  <si>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</si>
  <si>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</si>
  <si>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</si>
  <si>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</si>
  <si>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</si>
  <si>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</si>
  <si>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</si>
  <si>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</si>
  <si>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</si>
  <si>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</si>
  <si>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</si>
  <si>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</si>
  <si>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</si>
  <si>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</si>
  <si>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</si>
  <si>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</si>
  <si>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</si>
  <si>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</si>
  <si>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</si>
  <si>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</si>
  <si>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</si>
  <si>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</si>
  <si>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</si>
  <si>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</si>
  <si>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</si>
  <si>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</si>
  <si>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</si>
  <si>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</si>
  <si>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</si>
  <si>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</si>
  <si>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</si>
  <si>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</si>
  <si>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</si>
  <si>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</si>
  <si>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</si>
  <si>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</si>
  <si>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</si>
  <si>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</si>
  <si>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</si>
  <si>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</si>
  <si>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</si>
  <si>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</si>
  <si>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</si>
  <si>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</si>
  <si>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</si>
  <si>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</si>
  <si>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</si>
  <si>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</si>
  <si>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</si>
  <si>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</si>
  <si>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</si>
  <si>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</si>
  <si>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</si>
  <si>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</si>
  <si>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</si>
  <si>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</si>
  <si>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</si>
  <si>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</si>
  <si>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</si>
  <si>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</si>
  <si>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</si>
  <si>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</si>
  <si>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</si>
  <si>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</si>
  <si>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</si>
  <si>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</si>
  <si>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</si>
  <si>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</si>
  <si>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</si>
  <si>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</si>
  <si>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</si>
  <si>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</si>
  <si>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</si>
  <si>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</si>
  <si>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</si>
  <si>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</si>
  <si>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</si>
  <si>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</si>
  <si>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</si>
  <si>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</si>
  <si>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</si>
  <si>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</si>
  <si>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</si>
  <si>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</si>
  <si>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</si>
  <si>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</si>
  <si>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</si>
  <si>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</si>
  <si>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</si>
  <si>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</si>
  <si>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</si>
  <si>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</si>
  <si>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</si>
  <si>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</si>
  <si>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</si>
  <si>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</si>
  <si>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</si>
  <si>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</si>
  <si>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</si>
  <si>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</si>
  <si>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</si>
  <si>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</si>
  <si>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</si>
  <si>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</si>
  <si>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</si>
  <si>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</si>
  <si>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</si>
  <si>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</si>
  <si>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</si>
  <si>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</si>
  <si>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</si>
  <si>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</si>
  <si>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</si>
  <si>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</si>
  <si>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</si>
  <si>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</si>
  <si>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</si>
  <si>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</si>
  <si>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</si>
  <si>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</si>
  <si>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</si>
  <si>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</si>
  <si>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</si>
  <si>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</si>
  <si>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</si>
  <si>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</si>
  <si>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</si>
  <si>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</si>
  <si>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</si>
  <si>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</si>
  <si>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</si>
  <si>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</si>
  <si>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</si>
  <si>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</si>
  <si>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</si>
  <si>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</si>
  <si>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</si>
  <si>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</si>
  <si>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</si>
  <si>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</si>
  <si>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</si>
  <si>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</si>
  <si>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</si>
  <si>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</si>
  <si>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</si>
  <si>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</si>
  <si>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</si>
  <si>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</si>
  <si>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</si>
  <si>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</si>
  <si>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</si>
  <si>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</si>
  <si>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</si>
  <si>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</si>
  <si>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</si>
  <si>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</si>
  <si>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</si>
  <si>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</si>
  <si>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</si>
  <si>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</si>
  <si>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</si>
  <si>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</si>
  <si>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</si>
  <si>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</si>
  <si>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</si>
  <si>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</si>
  <si>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</si>
  <si>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</si>
  <si>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</si>
  <si>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</si>
  <si>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</si>
  <si>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</si>
  <si>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</si>
  <si>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</si>
  <si>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</si>
  <si>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</si>
  <si>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</si>
  <si>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</si>
  <si>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</si>
  <si>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</si>
  <si>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</si>
  <si>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</si>
  <si>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</si>
  <si>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</si>
  <si>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</si>
  <si>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</si>
  <si>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</si>
  <si>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</si>
  <si>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</si>
  <si>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</si>
  <si>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</si>
  <si>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</si>
  <si>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</si>
  <si>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</si>
  <si>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</si>
  <si>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</si>
  <si>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</si>
  <si>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</si>
  <si>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</si>
  <si>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</si>
  <si>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</si>
  <si>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</si>
  <si>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</si>
  <si>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</si>
  <si>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</si>
  <si>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</si>
  <si>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</si>
  <si>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</si>
  <si>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</si>
  <si>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</si>
  <si>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</si>
  <si>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</si>
  <si>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</si>
  <si>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</si>
  <si>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</si>
  <si>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</si>
  <si>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</si>
  <si>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</si>
  <si>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</si>
  <si>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</si>
  <si>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</si>
  <si>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</si>
  <si>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</si>
  <si>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</si>
  <si>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</si>
  <si>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</si>
  <si>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</si>
  <si>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</si>
  <si>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</si>
  <si>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</si>
  <si>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</si>
  <si>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</si>
  <si>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</si>
  <si>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</si>
  <si>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</si>
  <si>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</si>
  <si>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</si>
  <si>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</si>
  <si>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</si>
  <si>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</si>
  <si>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</si>
  <si>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</si>
  <si>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</si>
  <si>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</si>
  <si>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</si>
  <si>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</si>
  <si>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</si>
  <si>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</si>
  <si>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</si>
  <si>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</si>
  <si>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</si>
  <si>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</si>
  <si>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</si>
  <si>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</si>
  <si>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</si>
  <si>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</si>
  <si>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</si>
  <si>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</si>
  <si>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</si>
  <si>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</si>
  <si>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</si>
  <si>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</si>
  <si>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</si>
  <si>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</si>
  <si>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</si>
  <si>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</si>
  <si>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</si>
  <si>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</si>
  <si>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</si>
  <si>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</si>
  <si>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</si>
  <si>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</si>
  <si>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</si>
  <si>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</si>
  <si>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</si>
  <si>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</si>
  <si>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</si>
  <si>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</si>
  <si>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</si>
  <si>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</si>
  <si>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</si>
  <si>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</si>
  <si>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</si>
  <si>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</si>
  <si>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</si>
  <si>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</si>
  <si>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</si>
  <si>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</si>
  <si>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</si>
  <si>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</si>
  <si>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</si>
  <si>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</si>
  <si>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</si>
  <si>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</si>
  <si>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</si>
  <si>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</si>
  <si>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</si>
  <si>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</si>
  <si>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</si>
  <si>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</si>
  <si>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</si>
  <si>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</si>
  <si>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</si>
  <si>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</si>
  <si>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</si>
  <si>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</si>
  <si>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</si>
  <si>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</si>
  <si>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</si>
  <si>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</si>
  <si>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</si>
  <si>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</si>
  <si>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</si>
  <si>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</si>
  <si>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</si>
  <si>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</si>
  <si>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</si>
  <si>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</si>
  <si>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</si>
  <si>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</si>
  <si>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</si>
  <si>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</si>
  <si>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</si>
  <si>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</si>
  <si>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</si>
  <si>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</si>
  <si>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</si>
  <si>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</si>
  <si>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</si>
  <si>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</si>
  <si>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</si>
  <si>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</si>
  <si>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</si>
  <si>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</si>
  <si>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</si>
  <si>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</si>
  <si>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</si>
  <si>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</si>
  <si>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</si>
  <si>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</si>
  <si>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</si>
  <si>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</si>
  <si>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</si>
  <si>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</si>
  <si>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</si>
  <si>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</si>
  <si>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</si>
  <si>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</si>
  <si>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</si>
  <si>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</si>
  <si>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</si>
  <si>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</si>
  <si>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</si>
  <si>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</si>
  <si>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</si>
  <si>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</si>
  <si>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</si>
  <si>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</si>
  <si>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</si>
  <si>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</si>
  <si>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</si>
  <si>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</si>
  <si>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</si>
  <si>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</si>
  <si>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</si>
  <si>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</si>
  <si>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</si>
  <si>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</si>
  <si>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</si>
  <si>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</si>
  <si>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</si>
  <si>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</si>
  <si>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</si>
  <si>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</si>
  <si>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</si>
  <si>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</si>
  <si>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</si>
  <si>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</si>
  <si>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</si>
  <si>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</si>
  <si>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</si>
  <si>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</si>
  <si>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</si>
  <si>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</si>
  <si>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</si>
  <si>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</si>
  <si>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</si>
  <si>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</si>
  <si>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</si>
  <si>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</si>
  <si>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</si>
  <si>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</si>
  <si>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</si>
  <si>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</si>
  <si>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</si>
  <si>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</si>
  <si>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</si>
  <si>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</si>
  <si>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</si>
  <si>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</si>
  <si>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</si>
  <si>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</si>
  <si>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</si>
  <si>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</si>
  <si>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</si>
  <si>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</si>
  <si>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</si>
  <si>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</si>
  <si>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</si>
  <si>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</si>
  <si>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</si>
  <si>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</si>
  <si>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</si>
  <si>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</si>
  <si>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</si>
  <si>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</si>
  <si>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</si>
  <si>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</si>
  <si>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</si>
  <si>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</si>
  <si>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</si>
  <si>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</si>
  <si>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</si>
  <si>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</si>
  <si>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</si>
  <si>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</si>
  <si>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</si>
  <si>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</si>
  <si>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</si>
  <si>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</si>
  <si>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</si>
  <si>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</si>
  <si>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</si>
  <si>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</si>
  <si>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</si>
  <si>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</si>
  <si>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</si>
  <si>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</si>
  <si>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</si>
  <si>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</si>
  <si>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</si>
  <si>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</si>
  <si>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</si>
  <si>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</si>
  <si>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</si>
  <si>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</si>
  <si>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</si>
  <si>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</si>
  <si>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</si>
  <si>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</si>
  <si>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</si>
  <si>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</si>
  <si>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</si>
  <si>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</si>
  <si>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</si>
  <si>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</si>
  <si>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</si>
  <si>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</si>
  <si>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</si>
  <si>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</si>
  <si>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</si>
  <si>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</si>
  <si>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</si>
  <si>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</si>
  <si>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</si>
  <si>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</si>
  <si>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</si>
  <si>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</si>
  <si>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</si>
  <si>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</si>
  <si>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</si>
  <si>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</si>
  <si>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</si>
  <si>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</si>
  <si>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</si>
  <si>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</si>
  <si>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</si>
  <si>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</si>
  <si>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</si>
  <si>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</si>
  <si>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</si>
  <si>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</si>
  <si>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</si>
  <si>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</si>
  <si>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</si>
  <si>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</si>
  <si>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</si>
  <si>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</si>
  <si>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</si>
  <si>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</si>
  <si>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</si>
  <si>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</si>
  <si>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</si>
  <si>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</si>
  <si>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</si>
  <si>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</si>
  <si>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</si>
  <si>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</si>
  <si>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</si>
  <si>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</si>
  <si>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</si>
  <si>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</si>
  <si>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</si>
  <si>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</si>
  <si>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</si>
  <si>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</si>
  <si>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</si>
  <si>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</si>
  <si>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</si>
  <si>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</si>
  <si>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</si>
  <si>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</si>
  <si>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</si>
  <si>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</si>
  <si>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</si>
  <si>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</si>
  <si>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</si>
  <si>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</si>
  <si>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</si>
  <si>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</si>
  <si>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</si>
  <si>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</si>
  <si>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</si>
  <si>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</si>
  <si>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</si>
  <si>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</si>
  <si>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</si>
  <si>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</si>
  <si>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</si>
  <si>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</si>
  <si>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</si>
  <si>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</si>
  <si>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</si>
  <si>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</si>
  <si>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</si>
  <si>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</si>
  <si>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</si>
  <si>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</si>
  <si>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</si>
  <si>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</si>
  <si>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</si>
  <si>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</si>
  <si>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</si>
  <si>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</si>
  <si>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</si>
  <si>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</si>
  <si>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</si>
  <si>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</si>
  <si>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</si>
  <si>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</si>
  <si>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</si>
  <si>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</si>
  <si>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</si>
  <si>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</si>
  <si>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</si>
  <si>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</si>
  <si>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</si>
  <si>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</si>
  <si>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</si>
  <si>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</si>
  <si>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</si>
  <si>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</si>
  <si>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</si>
  <si>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</si>
  <si>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</si>
  <si>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</si>
  <si>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</si>
  <si>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</si>
  <si>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</si>
  <si>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</si>
  <si>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</si>
  <si>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</si>
  <si>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</si>
  <si>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</si>
  <si>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</si>
  <si>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</si>
  <si>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</si>
  <si>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</si>
  <si>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</si>
  <si>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</si>
  <si>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</si>
  <si>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</si>
  <si>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</si>
  <si>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</si>
  <si>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</si>
  <si>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</si>
  <si>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</si>
  <si>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</si>
  <si>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</si>
  <si>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</si>
  <si>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</si>
  <si>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</si>
  <si>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</si>
  <si>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</si>
  <si>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</si>
  <si>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</si>
  <si>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</si>
  <si>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</si>
  <si>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</si>
  <si>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</si>
  <si>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</si>
  <si>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</si>
  <si>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</si>
  <si>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</si>
  <si>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</si>
  <si>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</si>
  <si>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</si>
  <si>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</si>
  <si>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</si>
  <si>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</si>
  <si>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</si>
  <si>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</si>
  <si>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</si>
  <si>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</si>
  <si>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</si>
  <si>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</si>
  <si>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</si>
  <si>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</si>
  <si>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</si>
  <si>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</si>
  <si>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</si>
  <si>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</si>
  <si>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</si>
  <si>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</si>
  <si>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</si>
  <si>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</si>
  <si>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</si>
  <si>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</si>
  <si>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</si>
  <si>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</si>
  <si>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</si>
  <si>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</si>
  <si>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</si>
  <si>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</si>
  <si>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</si>
  <si>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</si>
  <si>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</si>
  <si>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</si>
  <si>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</si>
  <si>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</si>
  <si>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</si>
  <si>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</si>
  <si>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</si>
  <si>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</si>
  <si>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</si>
  <si>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</si>
  <si>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</si>
  <si>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</si>
  <si>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</si>
  <si>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</si>
  <si>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</si>
  <si>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</si>
  <si>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</si>
  <si>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</si>
  <si>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</si>
  <si>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</si>
  <si>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</si>
  <si>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</si>
  <si>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</si>
  <si>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</si>
  <si>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</si>
  <si>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</si>
  <si>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</si>
  <si>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</si>
  <si>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</si>
  <si>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</si>
  <si>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</si>
  <si>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</si>
  <si>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</si>
  <si>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</si>
  <si>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</si>
  <si>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</si>
  <si>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</si>
  <si>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</si>
  <si>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</si>
  <si>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</si>
  <si>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</si>
  <si>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</si>
  <si>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</si>
  <si>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</si>
  <si>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</si>
  <si>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</si>
  <si>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</si>
  <si>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</si>
  <si>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</si>
  <si>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</si>
  <si>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</si>
  <si>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</si>
  <si>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</si>
  <si>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</si>
  <si>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</si>
  <si>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</si>
  <si>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</si>
  <si>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</si>
  <si>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</si>
  <si>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</si>
  <si>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</si>
  <si>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</si>
  <si>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</si>
  <si>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</si>
  <si>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</si>
  <si>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</si>
  <si>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</si>
  <si>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</si>
  <si>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</si>
  <si>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</si>
  <si>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</si>
  <si>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</si>
  <si>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</si>
  <si>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</si>
  <si>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</si>
  <si>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</si>
  <si>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</si>
  <si>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</si>
  <si>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</si>
  <si>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</si>
  <si>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</si>
  <si>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</si>
  <si>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</si>
  <si>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</si>
  <si>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</si>
  <si>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</si>
  <si>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</si>
  <si>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</si>
  <si>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</si>
  <si>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</si>
  <si>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</si>
  <si>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</si>
  <si>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</si>
  <si>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</si>
  <si>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</si>
  <si>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</si>
  <si>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</si>
  <si>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</si>
  <si>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</si>
  <si>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</si>
  <si>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</si>
  <si>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</si>
  <si>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</si>
  <si>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</si>
  <si>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</si>
  <si>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</si>
  <si>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</si>
  <si>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</si>
  <si>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</si>
  <si>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</si>
  <si>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</si>
  <si>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</si>
  <si>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</si>
  <si>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</si>
  <si>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</si>
  <si>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</si>
  <si>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</si>
  <si>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</si>
  <si>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</si>
  <si>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</si>
  <si>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</si>
  <si>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</si>
  <si>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</si>
  <si>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</si>
  <si>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</si>
  <si>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</si>
  <si>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</si>
  <si>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</si>
  <si>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</si>
  <si>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</si>
  <si>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</si>
  <si>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</si>
  <si>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</si>
  <si>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</si>
  <si>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</si>
  <si>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</si>
  <si>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</si>
  <si>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</si>
  <si>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</si>
  <si>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</si>
  <si>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</si>
  <si>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</si>
  <si>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</si>
  <si>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</si>
  <si>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</si>
  <si>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</si>
  <si>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</si>
  <si>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</si>
  <si>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</si>
  <si>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</si>
  <si>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</si>
  <si>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</si>
  <si>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</si>
  <si>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</si>
  <si>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</si>
  <si>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</si>
  <si>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</si>
  <si>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</si>
  <si>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</si>
  <si>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</si>
  <si>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</si>
  <si>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</si>
  <si>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</si>
  <si>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</si>
  <si>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</si>
  <si>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</si>
  <si>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</si>
  <si>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</si>
  <si>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</si>
  <si>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</si>
  <si>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</si>
  <si>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</si>
  <si>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</si>
  <si>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</si>
  <si>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</si>
  <si>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</si>
  <si>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</si>
  <si>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</si>
  <si>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</si>
  <si>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</si>
  <si>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</si>
  <si>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</si>
  <si>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</si>
  <si>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</si>
  <si>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</si>
  <si>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</si>
  <si>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</si>
  <si>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</si>
  <si>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</si>
  <si>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</si>
  <si>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</si>
  <si>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</si>
  <si>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</si>
  <si>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</si>
  <si>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</si>
  <si>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</si>
  <si>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</si>
  <si>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</si>
  <si>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</si>
  <si>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</si>
  <si>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</si>
  <si>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</si>
  <si>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</si>
  <si>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</si>
  <si>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</si>
  <si>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</si>
  <si>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</si>
  <si>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</si>
  <si>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</si>
  <si>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</si>
  <si>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</si>
  <si>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</si>
  <si>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</si>
  <si>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</si>
  <si>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</si>
  <si>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</si>
  <si>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</si>
  <si>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</si>
  <si>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</si>
  <si>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</si>
  <si>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</si>
  <si>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</si>
  <si>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</si>
  <si>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</si>
  <si>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</si>
  <si>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</si>
  <si>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</si>
  <si>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</si>
  <si>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</si>
  <si>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</si>
  <si>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</si>
  <si>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</si>
  <si>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</si>
  <si>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</si>
  <si>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</si>
  <si>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</si>
  <si>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</si>
  <si>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</si>
  <si>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</si>
  <si>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</si>
  <si>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</si>
  <si>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</si>
  <si>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</si>
  <si>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</si>
  <si>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</si>
  <si>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</si>
  <si>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</si>
  <si>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</si>
  <si>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</si>
  <si>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</si>
  <si>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</si>
  <si>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</si>
  <si>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</si>
  <si>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</si>
  <si>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</si>
  <si>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</si>
  <si>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</si>
  <si>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</si>
  <si>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</si>
  <si>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</si>
  <si>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</si>
  <si>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</si>
  <si>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</si>
  <si>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</si>
  <si>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</si>
  <si>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</si>
  <si>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</si>
  <si>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</si>
  <si>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</si>
  <si>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</si>
  <si>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</si>
  <si>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</si>
  <si>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</si>
  <si>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</si>
  <si>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</si>
  <si>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</si>
  <si>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</si>
  <si>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</si>
  <si>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</si>
  <si>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</si>
  <si>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</si>
  <si>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</si>
  <si>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</si>
  <si>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</si>
  <si>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</si>
  <si>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</si>
  <si>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</si>
  <si>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</si>
  <si>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</si>
  <si>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</si>
  <si>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</si>
  <si>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</si>
  <si>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</si>
  <si>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</si>
  <si>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</si>
  <si>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</si>
  <si>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</si>
  <si>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</si>
  <si>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</si>
  <si>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</si>
  <si>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</si>
  <si>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</si>
  <si>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</si>
  <si>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</si>
  <si>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</si>
  <si>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</si>
  <si>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</si>
  <si>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</si>
  <si>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</si>
  <si>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</si>
  <si>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</si>
  <si>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</si>
  <si>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</si>
  <si>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</si>
  <si>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</si>
  <si>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</si>
  <si>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</si>
  <si>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</si>
  <si>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</si>
  <si>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</si>
  <si>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</si>
  <si>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</si>
  <si>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</si>
  <si>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</si>
  <si>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</si>
  <si>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</si>
  <si>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</si>
  <si>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</si>
  <si>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</si>
  <si>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</si>
  <si>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</si>
  <si>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</si>
  <si>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</si>
  <si>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</si>
  <si>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</si>
  <si>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</si>
  <si>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</si>
  <si>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</si>
  <si>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</si>
  <si>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</si>
  <si>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</si>
  <si>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</si>
  <si>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</si>
  <si>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</si>
  <si>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</si>
  <si>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</si>
  <si>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</si>
  <si>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</si>
  <si>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</si>
  <si>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</si>
  <si>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</si>
  <si>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</si>
  <si>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</si>
  <si>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</si>
  <si>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</si>
  <si>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</si>
  <si>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</si>
  <si>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</si>
  <si>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</si>
  <si>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</si>
  <si>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</si>
  <si>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</si>
  <si>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</si>
  <si>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</si>
  <si>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</si>
  <si>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</si>
  <si>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</si>
  <si>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</si>
  <si>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</si>
  <si>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</si>
  <si>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</si>
  <si>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</si>
  <si>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</si>
  <si>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</si>
  <si>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</si>
  <si>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</si>
  <si>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</si>
  <si>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</si>
  <si>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</si>
  <si>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</si>
  <si>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</si>
  <si>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</si>
  <si>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</si>
  <si>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</si>
  <si>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</si>
  <si>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</si>
  <si>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</si>
  <si>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</si>
  <si>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</si>
  <si>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</si>
  <si>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</si>
  <si>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</si>
  <si>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</si>
  <si>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</si>
  <si>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</si>
  <si>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</si>
  <si>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</si>
  <si>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</si>
  <si>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</si>
  <si>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</si>
  <si>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</si>
  <si>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</si>
  <si>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</si>
  <si>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</si>
  <si>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</si>
  <si>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</si>
  <si>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</si>
  <si>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</si>
  <si>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</si>
  <si>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</si>
  <si>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</si>
  <si>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</si>
  <si>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</si>
  <si>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</si>
  <si>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</si>
  <si>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</si>
  <si>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</si>
  <si>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</si>
  <si>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</si>
  <si>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</si>
  <si>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</si>
  <si>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</si>
  <si>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</si>
  <si>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</si>
  <si>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</si>
  <si>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</si>
  <si>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</si>
  <si>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</si>
  <si>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</si>
  <si>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</si>
  <si>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</si>
  <si>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</si>
  <si>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</si>
  <si>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</si>
  <si>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</si>
  <si>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</si>
  <si>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</si>
  <si>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</si>
  <si>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</si>
  <si>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</si>
  <si>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</si>
  <si>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</si>
  <si>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</si>
  <si>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</si>
  <si>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</si>
  <si>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</si>
  <si>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</si>
  <si>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</si>
  <si>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</si>
  <si>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</si>
  <si>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</si>
  <si>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</si>
  <si>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</si>
  <si>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</si>
  <si>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</si>
  <si>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</si>
  <si>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</si>
  <si>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</si>
  <si>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</si>
  <si>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</si>
  <si>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</si>
  <si>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</si>
  <si>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</si>
  <si>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</si>
  <si>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</si>
  <si>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</si>
  <si>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</si>
  <si>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</si>
  <si>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</si>
  <si>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</si>
  <si>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</si>
  <si>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</si>
  <si>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</si>
  <si>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</si>
  <si>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</si>
  <si>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</si>
  <si>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</si>
  <si>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</si>
  <si>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</si>
  <si>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</si>
  <si>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</si>
  <si>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</si>
  <si>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</si>
  <si>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</si>
  <si>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</si>
  <si>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</si>
  <si>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</si>
  <si>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</si>
  <si>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</si>
  <si>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</si>
  <si>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</si>
  <si>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</si>
  <si>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</si>
  <si>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</si>
  <si>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</si>
  <si>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</si>
  <si>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</si>
  <si>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</si>
  <si>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</si>
  <si>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</si>
  <si>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</si>
  <si>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</si>
  <si>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</si>
  <si>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</si>
  <si>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</si>
  <si>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</si>
  <si>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</si>
  <si>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</si>
  <si>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</si>
  <si>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</si>
  <si>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</si>
  <si>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</si>
  <si>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</si>
  <si>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</si>
  <si>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</si>
  <si>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</si>
  <si>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</si>
  <si>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</si>
  <si>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</si>
  <si>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</si>
  <si>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</si>
  <si>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</si>
  <si>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</si>
  <si>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</si>
  <si>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</si>
  <si>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</si>
  <si>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</si>
  <si>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</si>
  <si>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</si>
  <si>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</si>
  <si>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</si>
  <si>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</si>
  <si>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</si>
  <si>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</si>
  <si>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</si>
  <si>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</si>
  <si>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</si>
  <si>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</si>
  <si>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</si>
  <si>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</si>
  <si>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</si>
  <si>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</si>
  <si>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</si>
  <si>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</si>
  <si>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</si>
  <si>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</si>
  <si>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</si>
  <si>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</si>
  <si>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</si>
  <si>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</si>
  <si>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</si>
  <si>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</si>
  <si>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</si>
  <si>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</si>
  <si>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</si>
  <si>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</si>
  <si>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</si>
  <si>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</si>
  <si>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</si>
  <si>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</si>
  <si>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</si>
  <si>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</si>
  <si>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</si>
  <si>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</si>
  <si>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</si>
  <si>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</si>
  <si>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</si>
  <si>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</si>
  <si>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</si>
  <si>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</si>
  <si>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</si>
  <si>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</si>
  <si>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</si>
  <si>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</si>
  <si>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</si>
  <si>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</si>
  <si>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</si>
  <si>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</si>
  <si>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</si>
  <si>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</si>
  <si>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</si>
  <si>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</si>
  <si>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</si>
  <si>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</si>
  <si>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</si>
  <si>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</si>
  <si>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</si>
  <si>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</si>
  <si>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</si>
  <si>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</si>
  <si>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</si>
  <si>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</si>
  <si>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</si>
  <si>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</si>
  <si>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</si>
  <si>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</si>
  <si>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</si>
  <si>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</si>
  <si>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</si>
  <si>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</si>
  <si>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</si>
  <si>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</si>
  <si>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</si>
  <si>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</si>
  <si>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</si>
  <si>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</si>
  <si>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</si>
  <si>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</si>
  <si>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</si>
  <si>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</si>
  <si>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</si>
  <si>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</si>
  <si>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</si>
  <si>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</si>
  <si>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</si>
  <si>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</si>
  <si>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</si>
  <si>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</si>
  <si>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</si>
  <si>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</si>
  <si>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</si>
  <si>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</si>
  <si>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</si>
  <si>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</si>
  <si>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</si>
  <si>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</si>
  <si>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</si>
  <si>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</si>
  <si>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</si>
  <si>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</si>
  <si>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</si>
  <si>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</si>
  <si>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</si>
  <si>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</si>
  <si>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</si>
  <si>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</si>
  <si>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</si>
  <si>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</si>
  <si>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</si>
  <si>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</si>
  <si>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</si>
  <si>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</si>
  <si>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</si>
  <si>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</si>
  <si>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</si>
  <si>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</si>
  <si>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</si>
  <si>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</si>
  <si>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</si>
  <si>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</si>
  <si>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</si>
  <si>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</si>
  <si>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</si>
  <si>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</si>
  <si>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</si>
  <si>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</si>
  <si>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</si>
  <si>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</si>
  <si>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</si>
  <si>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</si>
  <si>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</si>
  <si>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</si>
  <si>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</si>
  <si>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</si>
  <si>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</si>
  <si>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</si>
  <si>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</si>
  <si>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</si>
  <si>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</si>
  <si>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</si>
  <si>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</si>
  <si>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</si>
  <si>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</si>
  <si>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</si>
  <si>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</si>
  <si>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</si>
  <si>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</si>
  <si>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</si>
  <si>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</si>
  <si>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</si>
  <si>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</si>
  <si>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</si>
  <si>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</si>
  <si>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</si>
  <si>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</si>
  <si>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</si>
  <si>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</si>
  <si>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</si>
  <si>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</si>
  <si>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</si>
  <si>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</si>
  <si>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</si>
  <si>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</si>
  <si>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</si>
  <si>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</si>
  <si>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</si>
  <si>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</si>
  <si>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</si>
  <si>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</si>
  <si>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</si>
  <si>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</si>
  <si>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</si>
  <si>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</si>
  <si>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</si>
  <si>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</si>
  <si>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</si>
  <si>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</si>
  <si>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</si>
  <si>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</si>
  <si>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</si>
  <si>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</si>
  <si>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</si>
  <si>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</si>
  <si>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</si>
  <si>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</si>
  <si>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</si>
  <si>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</si>
  <si>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</si>
  <si>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</si>
  <si>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</si>
  <si>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</si>
  <si>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</si>
  <si>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</si>
  <si>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</si>
  <si>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</si>
  <si>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</si>
  <si>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</si>
  <si>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</si>
  <si>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</si>
  <si>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</si>
  <si>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</si>
  <si>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</si>
  <si>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</si>
  <si>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</si>
  <si>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</si>
  <si>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</si>
  <si>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</si>
  <si>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</si>
  <si>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</si>
  <si>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</si>
  <si>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</si>
  <si>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</si>
  <si>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</si>
  <si>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</si>
  <si>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</si>
  <si>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</si>
  <si>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</si>
  <si>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</si>
  <si>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</si>
  <si>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</si>
  <si>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</si>
  <si>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</si>
  <si>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</si>
  <si>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</si>
  <si>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</si>
  <si>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</si>
  <si>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</si>
  <si>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</si>
  <si>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</si>
  <si>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</si>
  <si>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</si>
  <si>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</si>
  <si>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</si>
  <si>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</si>
  <si>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</si>
  <si>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</si>
  <si>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</si>
  <si>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</si>
  <si>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</si>
  <si>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</si>
  <si>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</si>
  <si>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</si>
  <si>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</si>
  <si>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</si>
  <si>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</si>
  <si>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</si>
  <si>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</si>
  <si>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</si>
  <si>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</si>
  <si>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</si>
  <si>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</si>
  <si>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</si>
  <si>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</si>
  <si>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</si>
  <si>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</si>
  <si>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</si>
  <si>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</si>
  <si>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</si>
  <si>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</si>
  <si>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</si>
  <si>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</si>
  <si>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</si>
  <si>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</si>
  <si>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</si>
  <si>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</si>
  <si>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</si>
  <si>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</si>
  <si>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</si>
  <si>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</si>
  <si>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</si>
  <si>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</si>
  <si>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</si>
  <si>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</si>
  <si>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</si>
  <si>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</si>
  <si>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</si>
  <si>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</si>
  <si>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</si>
  <si>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</si>
  <si>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</si>
  <si>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</si>
  <si>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</si>
  <si>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</si>
  <si>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</si>
  <si>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</si>
  <si>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</si>
  <si>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</si>
  <si>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</si>
  <si>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</si>
  <si>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</si>
  <si>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</si>
  <si>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</si>
  <si>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</si>
  <si>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</si>
  <si>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</si>
  <si>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</si>
  <si>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</si>
  <si>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</si>
  <si>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</si>
  <si>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</si>
  <si>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</si>
  <si>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</si>
  <si>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</si>
  <si>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</si>
  <si>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</si>
  <si>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</si>
  <si>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</si>
  <si>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</si>
  <si>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</si>
  <si>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</si>
  <si>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</si>
  <si>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</si>
  <si>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</si>
  <si>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</si>
  <si>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</si>
  <si>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</si>
  <si>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</si>
  <si>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</si>
  <si>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</si>
  <si>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</si>
  <si>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</si>
  <si>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</si>
  <si>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</si>
  <si>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</si>
  <si>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</si>
  <si>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</si>
  <si>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</si>
  <si>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</si>
  <si>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</si>
  <si>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</si>
  <si>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</si>
  <si>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</si>
  <si>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</si>
  <si>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</si>
  <si>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</si>
  <si>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</si>
  <si>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</si>
  <si>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</si>
  <si>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</si>
  <si>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</si>
  <si>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</si>
  <si>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</si>
  <si>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</si>
  <si>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</si>
  <si>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</si>
  <si>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</si>
  <si>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</si>
  <si>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</si>
  <si>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</si>
  <si>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</si>
  <si>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</si>
  <si>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</si>
  <si>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</si>
  <si>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</si>
  <si>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</si>
  <si>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</si>
  <si>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</si>
  <si>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</si>
  <si>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</si>
  <si>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</si>
  <si>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</si>
  <si>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</si>
  <si>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</si>
  <si>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</si>
  <si>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</si>
  <si>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</si>
  <si>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</si>
  <si>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</si>
  <si>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</si>
  <si>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</si>
  <si>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</si>
  <si>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</si>
  <si>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</si>
  <si>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</si>
  <si>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</si>
  <si>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</si>
  <si>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</si>
  <si>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</si>
  <si>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</si>
  <si>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</si>
  <si>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</si>
  <si>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</si>
  <si>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</si>
  <si>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</si>
  <si>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</si>
  <si>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</si>
  <si>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</si>
  <si>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</si>
  <si>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</si>
  <si>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</si>
  <si>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</si>
  <si>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</si>
  <si>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</si>
  <si>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</si>
  <si>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</si>
  <si>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</si>
  <si>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</si>
  <si>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</si>
  <si>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</si>
  <si>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</si>
  <si>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</si>
  <si>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</si>
  <si>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</si>
  <si>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</si>
  <si>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</si>
  <si>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</si>
  <si>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</si>
  <si>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</si>
  <si>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</si>
  <si>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</si>
  <si>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</si>
  <si>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</si>
  <si>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</si>
  <si>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</si>
  <si>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</si>
  <si>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</si>
  <si>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</si>
  <si>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</si>
  <si>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</si>
  <si>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</si>
  <si>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</si>
  <si>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</si>
  <si>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</si>
  <si>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</si>
  <si>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</si>
  <si>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</si>
  <si>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</si>
  <si>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</si>
  <si>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</si>
  <si>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</si>
  <si>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</si>
  <si>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</si>
  <si>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</si>
  <si>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</si>
  <si>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</si>
  <si>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</si>
  <si>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</si>
  <si>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</si>
  <si>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</si>
  <si>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</si>
  <si>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</si>
  <si>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</si>
  <si>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</si>
  <si>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</si>
  <si>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</si>
  <si>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</si>
  <si>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</si>
  <si>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</si>
  <si>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</si>
  <si>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</si>
  <si>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</si>
  <si>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</si>
  <si>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</si>
  <si>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</si>
  <si>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</si>
  <si>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</si>
  <si>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</si>
  <si>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</si>
  <si>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</si>
  <si>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</si>
  <si>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</si>
  <si>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</si>
  <si>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</si>
  <si>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</si>
  <si>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</si>
  <si>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</si>
  <si>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</si>
  <si>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</si>
  <si>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</si>
  <si>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</si>
  <si>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</si>
  <si>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</si>
  <si>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</si>
  <si>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</si>
  <si>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</si>
  <si>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</si>
  <si>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</si>
  <si>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</si>
  <si>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</si>
  <si>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</si>
  <si>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</si>
  <si>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</si>
  <si>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</si>
  <si>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</si>
  <si>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</si>
  <si>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</si>
  <si>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</si>
  <si>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</si>
  <si>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</si>
  <si>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</si>
  <si>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</si>
  <si>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</si>
  <si>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</si>
  <si>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</si>
  <si>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</si>
  <si>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</si>
  <si>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</si>
  <si>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</si>
  <si>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</si>
  <si>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</si>
  <si>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</si>
  <si>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</si>
  <si>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</si>
  <si>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</si>
  <si>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</si>
  <si>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</si>
  <si>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</si>
  <si>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</si>
  <si>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</si>
  <si>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</si>
  <si>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</si>
  <si>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</si>
  <si>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</si>
  <si>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</si>
  <si>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</si>
  <si>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</si>
  <si>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</si>
  <si>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</si>
  <si>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</si>
  <si>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</si>
  <si>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</si>
  <si>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</si>
  <si>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</si>
  <si>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</si>
  <si>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</si>
  <si>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</si>
  <si>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</si>
  <si>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</si>
  <si>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</si>
  <si>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</si>
  <si>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</si>
  <si>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</si>
  <si>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</si>
  <si>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</si>
  <si>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</si>
  <si>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</si>
  <si>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</si>
  <si>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</si>
  <si>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</si>
  <si>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</si>
  <si>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</si>
  <si>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</si>
  <si>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</si>
  <si>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</si>
  <si>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</si>
  <si>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</si>
  <si>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</si>
  <si>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</si>
  <si>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</si>
  <si>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</si>
  <si>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</si>
  <si>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</si>
  <si>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</si>
  <si>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</si>
  <si>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</si>
  <si>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</si>
  <si>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</si>
  <si>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</si>
  <si>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</si>
  <si>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</si>
  <si>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</si>
  <si>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</si>
  <si>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</si>
  <si>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</si>
  <si>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</si>
  <si>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</si>
  <si>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</si>
  <si>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</si>
  <si>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</si>
  <si>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</si>
  <si>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</si>
  <si>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</si>
  <si>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</si>
  <si>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</si>
  <si>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</si>
  <si>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</si>
  <si>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</si>
  <si>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</si>
  <si>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</si>
  <si>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</si>
  <si>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</si>
  <si>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</si>
  <si>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</si>
  <si>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</si>
  <si>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</si>
  <si>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</si>
  <si>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</si>
  <si>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</si>
  <si>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</si>
  <si>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</si>
  <si>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</si>
  <si>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</si>
  <si>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</si>
  <si>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</si>
  <si>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</si>
  <si>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</si>
  <si>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</si>
  <si>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</si>
  <si>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</si>
  <si>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</si>
  <si>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</si>
  <si>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</si>
  <si>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</si>
  <si>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</si>
  <si>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</si>
  <si>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</si>
  <si>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</si>
  <si>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</si>
  <si>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</si>
  <si>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</si>
  <si>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</si>
  <si>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</si>
  <si>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</si>
  <si>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</si>
  <si>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</si>
  <si>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</si>
  <si>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</si>
  <si>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</si>
  <si>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</si>
  <si>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</si>
  <si>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</si>
  <si>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</si>
  <si>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</si>
  <si>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</si>
  <si>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</si>
  <si>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</si>
  <si>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</si>
  <si>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</si>
  <si>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</si>
  <si>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</si>
  <si>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</si>
  <si>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</si>
  <si>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</si>
  <si>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</si>
  <si>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</si>
  <si>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</si>
  <si>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</si>
  <si>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</si>
  <si>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</si>
  <si>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</si>
  <si>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</si>
  <si>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</si>
  <si>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</si>
  <si>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</si>
  <si>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</si>
  <si>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</si>
  <si>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</si>
  <si>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</si>
  <si>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</si>
  <si>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</si>
  <si>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</si>
  <si>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</si>
  <si>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</si>
  <si>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</si>
  <si>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</si>
  <si>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</si>
  <si>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</si>
  <si>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</si>
  <si>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</si>
  <si>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</si>
  <si>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</si>
  <si>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</si>
  <si>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</si>
  <si>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</si>
  <si>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</si>
  <si>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</si>
  <si>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</si>
  <si>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</si>
  <si>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</si>
  <si>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</si>
  <si>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</si>
  <si>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</si>
  <si>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</si>
  <si>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</si>
  <si>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</si>
  <si>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</si>
  <si>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</si>
  <si>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</si>
  <si>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</si>
  <si>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</si>
  <si>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</si>
  <si>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</si>
  <si>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</si>
  <si>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</si>
  <si>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</si>
  <si>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</si>
  <si>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</si>
  <si>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</si>
  <si>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</si>
  <si>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</si>
  <si>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</si>
  <si>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</si>
  <si>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</si>
  <si>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</si>
  <si>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</si>
  <si>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</si>
  <si>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</si>
  <si>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</si>
  <si>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</si>
  <si>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</si>
  <si>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</si>
  <si>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</si>
  <si>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</si>
  <si>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</si>
  <si>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</si>
  <si>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</si>
  <si>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</si>
  <si>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</si>
  <si>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</si>
  <si>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</si>
  <si>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</si>
  <si>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</si>
  <si>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</si>
  <si>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</si>
  <si>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</si>
  <si>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</si>
  <si>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</si>
  <si>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</si>
  <si>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</si>
  <si>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</si>
  <si>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</si>
  <si>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</si>
  <si>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</si>
  <si>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</si>
  <si>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</si>
  <si>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</si>
  <si>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</si>
  <si>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</si>
  <si>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</si>
  <si>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</si>
  <si>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</si>
  <si>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</si>
  <si>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</si>
  <si>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</si>
  <si>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</si>
  <si>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</si>
  <si>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</si>
  <si>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</si>
  <si>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</si>
  <si>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</si>
  <si>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</si>
  <si>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</si>
  <si>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</si>
  <si>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</si>
  <si>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</si>
  <si>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</si>
  <si>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</si>
  <si>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</si>
  <si>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</si>
  <si>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</si>
  <si>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</si>
  <si>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</si>
  <si>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</si>
  <si>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</si>
  <si>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</si>
  <si>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</si>
  <si>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</si>
  <si>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</si>
  <si>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</si>
  <si>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</si>
  <si>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</si>
  <si>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</si>
  <si>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</si>
  <si>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</si>
  <si>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</si>
  <si>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</si>
  <si>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</si>
  <si>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</si>
  <si>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</si>
  <si>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</si>
  <si>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</si>
  <si>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</si>
  <si>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</si>
  <si>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</si>
  <si>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</si>
  <si>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</si>
  <si>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</si>
  <si>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</si>
  <si>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</si>
  <si>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</si>
  <si>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</si>
  <si>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</si>
  <si>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</si>
  <si>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</si>
  <si>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</si>
  <si>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</si>
  <si>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</si>
  <si>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</si>
  <si>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</si>
  <si>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</si>
  <si>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</si>
  <si>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</si>
  <si>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</si>
  <si>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</si>
  <si>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</si>
  <si>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</si>
  <si>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</si>
  <si>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</si>
  <si>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</si>
  <si>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</si>
  <si>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</si>
  <si>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</si>
  <si>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</si>
  <si>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</si>
  <si>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</si>
  <si>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</si>
  <si>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</si>
  <si>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</si>
  <si>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</si>
  <si>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</si>
  <si>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</si>
  <si>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</si>
  <si>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</si>
  <si>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</si>
  <si>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</si>
  <si>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</si>
  <si>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</si>
  <si>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</si>
  <si>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</si>
  <si>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</si>
  <si>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</si>
  <si>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</si>
  <si>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</si>
  <si>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</si>
  <si>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</si>
  <si>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</si>
  <si>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</si>
  <si>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</si>
  <si>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</si>
  <si>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</si>
  <si>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</si>
  <si>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</si>
  <si>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</si>
  <si>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</si>
  <si>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</si>
  <si>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</si>
  <si>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</si>
  <si>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</si>
  <si>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</si>
  <si>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</si>
  <si>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</si>
  <si>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</si>
  <si>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</si>
  <si>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</si>
  <si>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</si>
  <si>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</si>
  <si>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</si>
  <si>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</si>
  <si>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</si>
  <si>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</si>
  <si>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</si>
  <si>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</si>
  <si>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</si>
  <si>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</si>
  <si>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</si>
  <si>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</si>
  <si>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</si>
  <si>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</si>
  <si>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</si>
  <si>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</si>
  <si>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</si>
  <si>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</si>
  <si>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</si>
  <si>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</si>
  <si>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</si>
  <si>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</si>
  <si>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</si>
  <si>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</si>
  <si>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</si>
  <si>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</si>
  <si>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</si>
  <si>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</si>
  <si>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</si>
  <si>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</si>
  <si>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</si>
  <si>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</si>
  <si>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</si>
  <si>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</si>
  <si>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</si>
  <si>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</si>
  <si>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</si>
  <si>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</si>
  <si>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</si>
  <si>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</si>
  <si>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</si>
  <si>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</si>
  <si>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</si>
  <si>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</si>
  <si>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</si>
  <si>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</si>
  <si>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</si>
  <si>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</si>
  <si>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</si>
  <si>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</si>
  <si>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</si>
  <si>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</si>
  <si>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</si>
  <si>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</si>
  <si>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</si>
  <si>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</si>
  <si>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</si>
  <si>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</si>
  <si>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</si>
  <si>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</si>
  <si>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</si>
  <si>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</si>
  <si>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</si>
  <si>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</si>
  <si>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</si>
  <si>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</si>
  <si>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</si>
  <si>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</si>
  <si>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</si>
  <si>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</si>
  <si>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</si>
  <si>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</si>
  <si>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</si>
  <si>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</si>
  <si>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</si>
  <si>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</si>
  <si>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</si>
  <si>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</si>
  <si>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</si>
  <si>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</si>
  <si>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</si>
  <si>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</si>
  <si>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</si>
  <si>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</si>
  <si>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</si>
  <si>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</si>
  <si>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</si>
  <si>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</si>
  <si>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</si>
  <si>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</si>
  <si>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</si>
  <si>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</si>
  <si>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</si>
  <si>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</si>
  <si>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</si>
  <si>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</si>
  <si>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</si>
  <si>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</si>
  <si>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</si>
  <si>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</si>
  <si>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</si>
  <si>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</si>
  <si>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</si>
  <si>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</si>
  <si>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</si>
  <si>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</si>
  <si>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</si>
  <si>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</si>
  <si>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</si>
  <si>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</si>
  <si>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</si>
  <si>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</si>
  <si>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</si>
  <si>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</si>
  <si>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</si>
  <si>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</si>
  <si>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</si>
  <si>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</si>
  <si>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</si>
  <si>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</si>
  <si>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</si>
  <si>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</si>
  <si>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</si>
  <si>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</si>
  <si>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</si>
  <si>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</si>
  <si>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</si>
  <si>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</si>
  <si>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</si>
  <si>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</si>
  <si>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</si>
  <si>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</si>
  <si>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</si>
  <si>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</si>
  <si>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</si>
  <si>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</si>
  <si>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</si>
  <si>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</si>
  <si>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</si>
  <si>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</si>
  <si>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</si>
  <si>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</si>
  <si>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</si>
  <si>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</si>
  <si>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</si>
  <si>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</si>
  <si>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</si>
  <si>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</si>
  <si>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</si>
  <si>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</si>
  <si>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</si>
  <si>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</si>
  <si>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</si>
  <si>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</si>
  <si>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</si>
  <si>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</si>
  <si>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</si>
  <si>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</si>
  <si>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</si>
  <si>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</si>
  <si>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</si>
  <si>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</si>
  <si>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</si>
  <si>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</si>
  <si>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</si>
  <si>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</si>
  <si>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</si>
  <si>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</si>
  <si>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</si>
  <si>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</si>
  <si>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</si>
  <si>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</si>
  <si>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</si>
  <si>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</si>
  <si>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</si>
  <si>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</si>
  <si>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</si>
  <si>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</si>
  <si>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</si>
  <si>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</si>
  <si>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</si>
  <si>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</si>
  <si>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</si>
  <si>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</si>
  <si>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</si>
  <si>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</si>
  <si>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</si>
  <si>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</si>
  <si>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</si>
  <si>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</si>
  <si>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</si>
  <si>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</si>
  <si>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</si>
  <si>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</si>
  <si>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</si>
  <si>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</si>
  <si>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</si>
  <si>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</si>
  <si>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</si>
  <si>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</si>
  <si>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</si>
  <si>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</si>
  <si>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</si>
  <si>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</si>
  <si>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</si>
  <si>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</si>
  <si>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</si>
  <si>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</si>
  <si>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</si>
  <si>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</si>
  <si>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</si>
  <si>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</si>
  <si>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</si>
  <si>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</si>
  <si>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</si>
  <si>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</si>
  <si>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</si>
  <si>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</si>
  <si>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</si>
  <si>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</si>
  <si>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</si>
  <si>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</si>
  <si>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</si>
  <si>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</si>
  <si>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</si>
  <si>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</si>
  <si>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</si>
  <si>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</si>
  <si>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</si>
  <si>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</si>
  <si>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</si>
  <si>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</si>
  <si>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</si>
  <si>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</si>
  <si>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</si>
  <si>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</si>
  <si>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</si>
  <si>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</si>
  <si>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</si>
  <si>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</si>
  <si>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</si>
  <si>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</si>
  <si>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</si>
  <si>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</si>
  <si>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</si>
  <si>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</si>
  <si>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</si>
  <si>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</si>
  <si>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</si>
  <si>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</si>
  <si>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</si>
  <si>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</si>
  <si>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</si>
  <si>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</si>
  <si>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</si>
  <si>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</si>
  <si>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</si>
  <si>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</si>
  <si>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</si>
  <si>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</si>
  <si>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</si>
  <si>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</si>
  <si>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</si>
  <si>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</si>
  <si>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</si>
  <si>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</si>
  <si>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</si>
  <si>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</si>
  <si>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</si>
  <si>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</si>
  <si>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</si>
  <si>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</si>
  <si>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</si>
  <si>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</si>
  <si>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</si>
  <si>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</si>
  <si>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</si>
  <si>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</si>
  <si>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</si>
  <si>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</si>
  <si>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</si>
  <si>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</si>
  <si>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</si>
  <si>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</si>
  <si>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</si>
  <si>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</si>
  <si>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</si>
  <si>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</si>
  <si>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</si>
  <si>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</si>
  <si>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</si>
  <si>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</si>
  <si>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</si>
  <si>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</si>
  <si>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</si>
  <si>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</si>
  <si>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</si>
  <si>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</si>
  <si>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</si>
  <si>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</si>
  <si>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</si>
  <si>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</si>
  <si>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</si>
  <si>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</si>
  <si>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</si>
  <si>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</si>
  <si>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</si>
  <si>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</si>
  <si>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</si>
  <si>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</si>
  <si>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</si>
  <si>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</si>
  <si>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</si>
  <si>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</si>
  <si>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</si>
  <si>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</si>
  <si>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</si>
  <si>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</si>
  <si>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</si>
  <si>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</si>
  <si>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</si>
  <si>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</si>
  <si>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</si>
  <si>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</si>
  <si>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</si>
  <si>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</si>
  <si>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</si>
  <si>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</si>
  <si>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</si>
  <si>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</si>
  <si>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</si>
  <si>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</si>
  <si>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</si>
  <si>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</si>
  <si>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</si>
  <si>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</si>
  <si>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</si>
  <si>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</si>
  <si>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</si>
  <si>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</si>
  <si>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</si>
  <si>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</si>
  <si>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</si>
  <si>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</si>
  <si>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</si>
  <si>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</si>
  <si>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</si>
  <si>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</si>
  <si>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</si>
  <si>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</si>
  <si>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</si>
  <si>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</si>
  <si>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</si>
  <si>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</si>
  <si>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</si>
  <si>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</si>
  <si>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</si>
  <si>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</si>
  <si>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</si>
  <si>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</si>
  <si>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</si>
  <si>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</si>
  <si>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</si>
  <si>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</si>
  <si>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</si>
  <si>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</si>
  <si>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</si>
  <si>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</si>
  <si>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</si>
  <si>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</si>
  <si>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</si>
  <si>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</si>
  <si>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</si>
  <si>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</si>
  <si>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</si>
  <si>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</si>
  <si>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</si>
  <si>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</si>
  <si>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</si>
  <si>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</si>
  <si>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</si>
  <si>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</si>
  <si>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</si>
  <si>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</si>
  <si>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</si>
  <si>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</si>
  <si>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</si>
  <si>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</si>
  <si>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</si>
  <si>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</si>
  <si>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</si>
  <si>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</si>
  <si>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</si>
  <si>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</si>
  <si>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</si>
  <si>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</si>
  <si>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</si>
  <si>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</si>
  <si>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</si>
  <si>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</si>
  <si>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</si>
  <si>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</si>
  <si>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</si>
  <si>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</si>
  <si>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</si>
  <si>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</si>
  <si>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</si>
  <si>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</si>
  <si>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</si>
  <si>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</si>
  <si>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</si>
  <si>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</si>
  <si>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</si>
  <si>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</si>
  <si>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</si>
  <si>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</si>
  <si>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</si>
  <si>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</si>
  <si>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</si>
  <si>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</si>
  <si>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</si>
  <si>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</si>
  <si>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</si>
  <si>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</si>
  <si>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</si>
  <si>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</si>
  <si>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</si>
  <si>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</si>
  <si>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</si>
  <si>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</si>
  <si>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</si>
  <si>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</si>
  <si>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</si>
  <si>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</si>
  <si>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</si>
  <si>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</si>
  <si>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</si>
  <si>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</si>
  <si>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</si>
  <si>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</si>
  <si>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</si>
  <si>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</si>
  <si>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</si>
  <si>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</si>
  <si>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</si>
  <si>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</si>
  <si>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</si>
  <si>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</si>
  <si>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</si>
  <si>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</si>
  <si>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</si>
  <si>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</si>
  <si>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</si>
  <si>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</si>
  <si>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</si>
  <si>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</si>
  <si>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</si>
  <si>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</si>
  <si>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</si>
  <si>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</si>
  <si>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</si>
  <si>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</si>
  <si>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</si>
  <si>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</si>
  <si>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</si>
  <si>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</si>
  <si>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</si>
  <si>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</si>
  <si>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</si>
  <si>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</si>
  <si>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</si>
  <si>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</si>
  <si>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</si>
  <si>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</si>
  <si>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</si>
  <si>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</si>
  <si>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</si>
  <si>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</si>
  <si>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</si>
  <si>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</si>
  <si>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</si>
  <si>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</si>
  <si>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</si>
  <si>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</si>
  <si>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</si>
  <si>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</si>
  <si>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</si>
  <si>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</si>
  <si>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</si>
  <si>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</si>
  <si>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</si>
  <si>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</si>
  <si>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</si>
  <si>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</si>
  <si>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</si>
  <si>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</si>
  <si>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</si>
  <si>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</si>
  <si>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</si>
  <si>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</si>
  <si>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</si>
  <si>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</si>
  <si>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</si>
  <si>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</si>
  <si>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</si>
  <si>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</si>
  <si>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</si>
  <si>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</si>
  <si>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</si>
  <si>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</si>
  <si>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</si>
  <si>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</si>
  <si>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</si>
  <si>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</si>
  <si>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</si>
  <si>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</si>
  <si>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</si>
  <si>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</si>
  <si>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</si>
  <si>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</si>
  <si>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</si>
  <si>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</si>
  <si>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</si>
  <si>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</si>
  <si>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</si>
  <si>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</si>
  <si>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</si>
  <si>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</si>
  <si>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</si>
  <si>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</si>
  <si>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</si>
  <si>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</si>
  <si>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</si>
  <si>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</si>
  <si>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</si>
  <si>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</si>
  <si>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</si>
  <si>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</si>
  <si>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</si>
  <si>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</si>
  <si>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</si>
  <si>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</si>
  <si>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</si>
  <si>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</si>
  <si>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</si>
  <si>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</si>
  <si>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</si>
  <si>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</si>
  <si>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</si>
  <si>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</si>
  <si>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</si>
  <si>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</si>
  <si>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</si>
  <si>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</si>
  <si>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</si>
  <si>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</si>
  <si>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</si>
  <si>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</si>
  <si>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</si>
  <si>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</si>
  <si>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</si>
  <si>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</si>
  <si>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</si>
  <si>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</si>
  <si>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</si>
  <si>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</si>
  <si>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</si>
  <si>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</si>
  <si>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</si>
  <si>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</si>
  <si>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</si>
  <si>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</si>
  <si>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</si>
  <si>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</si>
  <si>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</si>
  <si>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</si>
  <si>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</si>
  <si>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</si>
  <si>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</si>
  <si>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</si>
  <si>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</si>
  <si>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</si>
  <si>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</si>
  <si>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</si>
  <si>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</si>
  <si>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</si>
  <si>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</si>
  <si>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</si>
  <si>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</si>
  <si>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</si>
  <si>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</si>
  <si>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</si>
  <si>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</si>
  <si>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</si>
  <si>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</si>
  <si>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</si>
  <si>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</si>
  <si>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</si>
  <si>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</si>
  <si>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</si>
  <si>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</si>
  <si>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</si>
  <si>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</si>
  <si>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</si>
  <si>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</si>
  <si>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</si>
  <si>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</si>
  <si>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</si>
  <si>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</si>
  <si>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</si>
  <si>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</si>
  <si>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</si>
  <si>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</si>
  <si>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</si>
  <si>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</si>
  <si>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</si>
  <si>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</si>
  <si>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</si>
  <si>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</si>
  <si>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</si>
  <si>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</si>
  <si>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</si>
  <si>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</si>
  <si>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</si>
  <si>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</si>
  <si>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</si>
  <si>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</si>
  <si>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</si>
  <si>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</si>
  <si>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</si>
  <si>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</si>
  <si>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</si>
  <si>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</si>
  <si>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</si>
  <si>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</si>
  <si>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</si>
  <si>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</si>
  <si>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</si>
  <si>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</si>
  <si>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</si>
  <si>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</si>
  <si>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</si>
  <si>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</si>
  <si>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</si>
  <si>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</si>
  <si>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</si>
  <si>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</si>
  <si>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</si>
  <si>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</si>
  <si>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</si>
  <si>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</si>
  <si>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</si>
  <si>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</si>
  <si>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</si>
  <si>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</si>
  <si>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</si>
  <si>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</si>
  <si>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</si>
  <si>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</si>
  <si>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</si>
  <si>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</si>
  <si>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</si>
  <si>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</si>
  <si>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</si>
  <si>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</si>
  <si>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</si>
  <si>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</si>
  <si>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</si>
  <si>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</si>
  <si>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</si>
  <si>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</si>
  <si>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</si>
  <si>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</si>
  <si>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</si>
  <si>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</si>
  <si>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</si>
  <si>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</si>
  <si>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</si>
  <si>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</si>
  <si>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</si>
  <si>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</si>
  <si>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</si>
  <si>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</si>
  <si>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</si>
  <si>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</si>
  <si>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</si>
  <si>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</si>
  <si>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</si>
  <si>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</si>
  <si>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</si>
  <si>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</si>
  <si>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</si>
  <si>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</si>
  <si>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</si>
  <si>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</si>
  <si>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</si>
  <si>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</si>
  <si>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</si>
  <si>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</si>
  <si>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</si>
  <si>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</si>
  <si>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</si>
  <si>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</si>
  <si>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</si>
  <si>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</si>
  <si>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</si>
  <si>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</si>
  <si>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</si>
  <si>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</si>
  <si>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</si>
  <si>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</si>
  <si>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</si>
  <si>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</si>
  <si>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</si>
  <si>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</si>
  <si>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</si>
  <si>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</si>
  <si>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</si>
  <si>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</si>
  <si>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</si>
  <si>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</si>
  <si>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</si>
  <si>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</si>
  <si>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</si>
  <si>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</si>
  <si>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</si>
  <si>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</si>
  <si>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</si>
  <si>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</si>
  <si>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</si>
  <si>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</si>
  <si>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</si>
  <si>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</si>
  <si>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</si>
  <si>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</si>
  <si>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</si>
  <si>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</si>
  <si>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</si>
  <si>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</si>
  <si>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</si>
  <si>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</si>
  <si>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</si>
  <si>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</si>
  <si>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</si>
  <si>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</si>
  <si>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</si>
  <si>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</si>
  <si>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</si>
  <si>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</si>
  <si>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</si>
  <si>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</si>
  <si>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</si>
  <si>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</si>
  <si>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</si>
  <si>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</si>
  <si>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</si>
  <si>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</si>
  <si>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</si>
  <si>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</si>
  <si>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</si>
  <si>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</si>
  <si>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</si>
  <si>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</si>
  <si>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</si>
  <si>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</si>
  <si>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</si>
  <si>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</si>
  <si>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</si>
  <si>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</si>
  <si>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</si>
  <si>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</si>
  <si>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</si>
  <si>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</si>
  <si>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</si>
  <si>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</si>
  <si>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</si>
  <si>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</si>
  <si>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</si>
  <si>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</si>
  <si>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</si>
  <si>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</si>
  <si>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</si>
  <si>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</si>
  <si>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</si>
  <si>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</si>
  <si>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</si>
  <si>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</si>
  <si>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</si>
  <si>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</si>
  <si>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</si>
  <si>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</si>
  <si>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</si>
  <si>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</si>
  <si>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</si>
  <si>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</si>
  <si>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</si>
  <si>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</si>
  <si>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</si>
  <si>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</si>
  <si>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</si>
  <si>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</si>
  <si>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</si>
  <si>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</si>
  <si>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</si>
  <si>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</si>
  <si>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</si>
  <si>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</si>
  <si>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</si>
  <si>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</si>
  <si>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</si>
  <si>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</si>
  <si>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</si>
  <si>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</si>
  <si>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</si>
  <si>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</si>
  <si>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</si>
  <si>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</si>
  <si>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</si>
  <si>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</si>
  <si>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</si>
  <si>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</si>
  <si>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</si>
  <si>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</si>
  <si>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</si>
  <si>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</si>
  <si>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</si>
  <si>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</si>
  <si>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</si>
  <si>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</si>
  <si>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</si>
  <si>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</si>
  <si>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</si>
  <si>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</si>
  <si>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</si>
  <si>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</si>
  <si>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</si>
  <si>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</si>
  <si>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</si>
  <si>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</si>
  <si>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</si>
  <si>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</si>
  <si>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</si>
  <si>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</si>
  <si>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</si>
  <si>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</si>
  <si>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</si>
  <si>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</si>
  <si>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</si>
  <si>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</si>
  <si>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</si>
  <si>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</si>
  <si>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</si>
  <si>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</si>
  <si>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</si>
  <si>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</si>
  <si>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</si>
  <si>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</si>
  <si>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</si>
  <si>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</si>
  <si>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</si>
  <si>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</si>
  <si>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</si>
  <si>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</si>
  <si>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</si>
  <si>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</si>
  <si>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</si>
  <si>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</si>
  <si>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</si>
  <si>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</si>
  <si>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</si>
  <si>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</si>
  <si>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</si>
  <si>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</si>
  <si>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</si>
  <si>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</si>
  <si>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</si>
  <si>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</si>
  <si>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</si>
  <si>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</si>
  <si>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</si>
  <si>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</si>
  <si>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</si>
  <si>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</si>
  <si>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</si>
  <si>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</si>
  <si>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</si>
  <si>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</si>
  <si>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</si>
  <si>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</si>
  <si>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</si>
  <si>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</si>
  <si>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</si>
  <si>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</si>
  <si>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</si>
  <si>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</si>
  <si>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</si>
  <si>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</si>
  <si>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</si>
  <si>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</si>
  <si>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</si>
  <si>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</si>
  <si>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</si>
  <si>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</si>
  <si>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</si>
  <si>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</si>
  <si>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</si>
  <si>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</si>
  <si>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</si>
  <si>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</si>
  <si>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</si>
  <si>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</si>
  <si>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</si>
  <si>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</si>
  <si>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</si>
  <si>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</si>
  <si>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</si>
  <si>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</si>
  <si>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</si>
  <si>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</si>
  <si>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</si>
  <si>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</si>
  <si>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</si>
  <si>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</si>
  <si>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</si>
  <si>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</si>
  <si>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</si>
  <si>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</si>
  <si>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</si>
  <si>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</si>
  <si>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</si>
  <si>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</si>
  <si>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</si>
  <si>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</si>
  <si>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</si>
  <si>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</si>
  <si>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</si>
  <si>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</si>
  <si>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</si>
  <si>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</si>
  <si>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</si>
  <si>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</si>
  <si>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</si>
  <si>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</si>
  <si>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</si>
  <si>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</si>
  <si>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</si>
  <si>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</si>
  <si>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</si>
  <si>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</si>
  <si>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</si>
  <si>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</si>
  <si>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</si>
  <si>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</si>
  <si>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</si>
  <si>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</si>
  <si>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</si>
  <si>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</si>
  <si>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</si>
  <si>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</si>
  <si>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</si>
  <si>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</si>
  <si>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</si>
  <si>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</si>
  <si>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</si>
  <si>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</si>
  <si>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</si>
  <si>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</si>
  <si>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</si>
  <si>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</si>
  <si>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</si>
  <si>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</si>
  <si>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</si>
  <si>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</si>
  <si>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</si>
  <si>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</si>
  <si>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</si>
  <si>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</si>
  <si>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</si>
  <si>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</si>
  <si>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</si>
  <si>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</si>
  <si>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</si>
  <si>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</si>
  <si>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</si>
  <si>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</si>
  <si>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</si>
  <si>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</si>
  <si>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</si>
  <si>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</si>
  <si>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</si>
  <si>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</si>
  <si>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</si>
  <si>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</si>
  <si>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</si>
  <si>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</si>
  <si>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</si>
  <si>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</si>
  <si>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</si>
  <si>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</si>
  <si>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</si>
  <si>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</si>
  <si>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</si>
  <si>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</si>
  <si>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</si>
  <si>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</si>
  <si>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</si>
  <si>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</si>
  <si>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</si>
  <si>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</si>
  <si>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</si>
  <si>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</si>
  <si>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</si>
  <si>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</si>
  <si>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</si>
  <si>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</si>
  <si>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</si>
  <si>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</si>
  <si>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</si>
  <si>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</si>
  <si>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</si>
  <si>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</si>
  <si>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</si>
  <si>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</si>
  <si>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</si>
  <si>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</si>
  <si>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</si>
  <si>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</si>
  <si>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</si>
  <si>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</si>
  <si>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</si>
  <si>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</si>
  <si>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</si>
  <si>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</si>
  <si>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</si>
  <si>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</si>
  <si>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</si>
  <si>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</si>
  <si>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</si>
  <si>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</si>
  <si>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</si>
  <si>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</si>
  <si>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</si>
  <si>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</si>
  <si>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</si>
  <si>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</si>
  <si>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</si>
  <si>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</si>
  <si>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</si>
  <si>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</si>
  <si>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</si>
  <si>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</si>
  <si>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</si>
  <si>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</si>
  <si>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</si>
  <si>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</si>
  <si>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</si>
  <si>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</si>
  <si>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</si>
  <si>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</si>
  <si>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</si>
  <si>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</si>
  <si>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</si>
  <si>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</si>
  <si>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</si>
  <si>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</si>
  <si>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</si>
  <si>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</si>
  <si>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</si>
  <si>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</si>
  <si>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</si>
  <si>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</si>
  <si>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</si>
  <si>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</si>
  <si>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</si>
  <si>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</si>
  <si>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</si>
  <si>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</si>
  <si>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</si>
  <si>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</si>
  <si>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</si>
  <si>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</si>
  <si>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</si>
  <si>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</si>
  <si>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</si>
  <si>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</si>
  <si>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</si>
  <si>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</si>
  <si>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</si>
  <si>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</si>
  <si>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</si>
  <si>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</si>
  <si>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</si>
  <si>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</si>
  <si>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</si>
  <si>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</si>
  <si>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</si>
  <si>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</si>
  <si>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</si>
  <si>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</si>
  <si>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</si>
  <si>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</si>
  <si>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</si>
  <si>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</si>
  <si>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</si>
  <si>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</si>
  <si>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</si>
  <si>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</si>
  <si>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</si>
  <si>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</si>
  <si>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</si>
  <si>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</si>
  <si>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</si>
  <si>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</si>
  <si>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</si>
  <si>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</si>
  <si>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</si>
  <si>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</si>
  <si>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</si>
  <si>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</si>
  <si>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</si>
  <si>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</si>
  <si>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</si>
  <si>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</si>
  <si>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</si>
  <si>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</si>
  <si>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</si>
  <si>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</si>
  <si>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</si>
  <si>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</si>
  <si>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</si>
  <si>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</si>
  <si>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</si>
  <si>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</si>
  <si>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</si>
  <si>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</si>
  <si>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</si>
  <si>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</si>
  <si>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</si>
  <si>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</si>
  <si>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</si>
  <si>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</si>
  <si>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</si>
  <si>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</si>
  <si>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</si>
  <si>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</si>
  <si>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</si>
  <si>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</si>
  <si>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</si>
  <si>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</si>
  <si>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</si>
  <si>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</si>
  <si>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</si>
  <si>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</si>
  <si>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</si>
  <si>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</si>
  <si>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</si>
  <si>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</si>
  <si>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</si>
  <si>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</si>
  <si>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</si>
  <si>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</si>
  <si>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</si>
  <si>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</si>
  <si>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</si>
  <si>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</si>
  <si>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</si>
  <si>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</si>
  <si>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</si>
  <si>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</si>
  <si>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</si>
  <si>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</si>
  <si>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</si>
  <si>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</si>
  <si>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</si>
  <si>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</si>
  <si>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</si>
  <si>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</si>
  <si>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</si>
  <si>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</si>
  <si>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</si>
  <si>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</si>
  <si>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</si>
  <si>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</si>
  <si>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</si>
  <si>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</si>
  <si>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</si>
  <si>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</si>
  <si>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</si>
  <si>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</si>
  <si>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</si>
  <si>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</si>
  <si>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</si>
  <si>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</si>
  <si>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</si>
  <si>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</si>
  <si>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</si>
  <si>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</si>
  <si>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</si>
  <si>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</si>
  <si>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</si>
  <si>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</si>
  <si>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</si>
  <si>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</si>
  <si>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</si>
  <si>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</si>
  <si>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</si>
  <si>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</si>
  <si>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</si>
  <si>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</si>
  <si>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</si>
  <si>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</si>
  <si>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</si>
  <si>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</si>
  <si>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</si>
  <si>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</si>
  <si>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</si>
  <si>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</si>
  <si>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</si>
  <si>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</si>
  <si>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</si>
  <si>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</si>
  <si>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</si>
  <si>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</si>
  <si>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</si>
  <si>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</si>
  <si>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</si>
  <si>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</si>
  <si>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</si>
  <si>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</si>
  <si>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</si>
  <si>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</si>
  <si>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</si>
  <si>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</si>
  <si>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</si>
  <si>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</si>
  <si>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</si>
  <si>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</si>
  <si>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</si>
  <si>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</si>
  <si>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</si>
  <si>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</si>
  <si>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</si>
  <si>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</si>
  <si>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</si>
  <si>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</si>
  <si>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</si>
  <si>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</si>
  <si>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</si>
  <si>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</si>
  <si>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</si>
  <si>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</si>
  <si>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</si>
  <si>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</si>
  <si>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</si>
  <si>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</si>
  <si>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</si>
  <si>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</si>
  <si>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</si>
  <si>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</si>
  <si>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</si>
  <si>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</si>
  <si>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</si>
  <si>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</si>
  <si>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</si>
  <si>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</si>
  <si>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</si>
  <si>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</si>
  <si>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</si>
  <si>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</si>
  <si>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</si>
  <si>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</si>
  <si>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</si>
  <si>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</si>
  <si>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</si>
  <si>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</si>
  <si>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</si>
  <si>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</si>
  <si>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</si>
  <si>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</si>
  <si>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</si>
  <si>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</si>
  <si>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</si>
  <si>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</si>
  <si>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</si>
  <si>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</si>
  <si>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</si>
  <si>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</si>
  <si>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</si>
  <si>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</si>
  <si>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</si>
  <si>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</si>
  <si>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</si>
  <si>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</si>
  <si>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</si>
  <si>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</si>
  <si>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</si>
  <si>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</si>
  <si>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</si>
  <si>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</si>
  <si>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</si>
  <si>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</si>
  <si>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</si>
  <si>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</si>
  <si>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</si>
  <si>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</si>
  <si>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</si>
  <si>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</si>
  <si>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</si>
  <si>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</si>
  <si>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</si>
  <si>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</si>
  <si>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</si>
  <si>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</si>
  <si>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</si>
  <si>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</si>
  <si>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</si>
  <si>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</si>
  <si>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</si>
  <si>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</si>
  <si>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</si>
  <si>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</si>
  <si>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</si>
  <si>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</si>
  <si>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</si>
  <si>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</si>
  <si>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</si>
  <si>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</si>
  <si>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</si>
  <si>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</si>
  <si>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</si>
  <si>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</si>
  <si>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</si>
  <si>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</si>
  <si>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</si>
  <si>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</si>
  <si>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</si>
  <si>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</si>
  <si>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</si>
  <si>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</si>
  <si>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</si>
  <si>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</si>
  <si>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</si>
  <si>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</si>
  <si>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</si>
  <si>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</si>
  <si>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</si>
  <si>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</si>
  <si>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</si>
  <si>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</si>
  <si>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</si>
  <si>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</si>
  <si>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</si>
  <si>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</si>
  <si>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</si>
  <si>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</si>
  <si>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</si>
  <si>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</si>
  <si>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</si>
  <si>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</si>
  <si>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</si>
  <si>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</si>
  <si>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</si>
  <si>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</si>
  <si>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</si>
  <si>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</si>
  <si>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</si>
  <si>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</si>
  <si>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</si>
  <si>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</si>
  <si>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</si>
  <si>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</si>
  <si>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</si>
  <si>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</si>
  <si>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</si>
  <si>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</si>
  <si>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</si>
  <si>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</si>
  <si>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</si>
  <si>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</si>
  <si>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</si>
  <si>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</si>
  <si>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</si>
  <si>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</si>
  <si>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</si>
  <si>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</si>
  <si>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</si>
  <si>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</si>
  <si>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</si>
  <si>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</si>
  <si>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</si>
  <si>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</si>
  <si>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</si>
  <si>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</si>
  <si>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</si>
  <si>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</si>
  <si>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</si>
  <si>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</si>
  <si>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</si>
  <si>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</si>
  <si>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</si>
  <si>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</si>
  <si>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</si>
  <si>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</si>
  <si>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</si>
  <si>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</si>
  <si>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</si>
  <si>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</si>
  <si>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</si>
  <si>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</si>
  <si>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</si>
  <si>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</si>
  <si>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</si>
  <si>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</si>
  <si>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</si>
  <si>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</si>
  <si>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</si>
  <si>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</si>
  <si>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</si>
  <si>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</si>
  <si>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</si>
  <si>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</si>
  <si>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</si>
  <si>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</si>
  <si>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</si>
  <si>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</si>
  <si>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</si>
  <si>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</si>
  <si>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</si>
  <si>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</si>
  <si>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</si>
  <si>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</si>
  <si>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</si>
  <si>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</si>
  <si>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</si>
  <si>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</si>
  <si>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</si>
  <si>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</si>
  <si>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</si>
  <si>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</si>
  <si>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</si>
  <si>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</si>
  <si>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</si>
  <si>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</si>
  <si>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</si>
  <si>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</si>
  <si>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</si>
  <si>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</si>
  <si>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</si>
  <si>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</si>
  <si>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</si>
  <si>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</si>
  <si>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</si>
  <si>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</si>
  <si>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</si>
  <si>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</si>
  <si>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</si>
  <si>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</si>
  <si>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</si>
  <si>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</si>
  <si>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</si>
  <si>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</si>
  <si>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</si>
  <si>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</si>
  <si>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</si>
  <si>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</si>
  <si>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</si>
  <si>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</si>
  <si>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</si>
  <si>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</si>
  <si>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</si>
  <si>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</si>
  <si>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</si>
  <si>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</si>
  <si>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</si>
  <si>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</si>
  <si>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</si>
  <si>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</si>
  <si>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</si>
  <si>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</si>
  <si>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</si>
  <si>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</si>
  <si>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</si>
  <si>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</si>
  <si>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</si>
  <si>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</si>
  <si>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</si>
  <si>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</si>
  <si>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</si>
  <si>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</si>
  <si>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</si>
  <si>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</si>
  <si>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</si>
  <si>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</si>
  <si>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</si>
  <si>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</si>
  <si>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</si>
  <si>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</si>
  <si>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</si>
  <si>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</si>
  <si>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</si>
  <si>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</si>
  <si>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</si>
  <si>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</si>
  <si>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</si>
  <si>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</si>
  <si>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</si>
  <si>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</si>
  <si>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</si>
  <si>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</si>
  <si>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</si>
  <si>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</si>
  <si>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</si>
  <si>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</si>
  <si>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</si>
  <si>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</si>
  <si>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</si>
  <si>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</si>
  <si>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</si>
  <si>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</si>
  <si>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</si>
  <si>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</si>
  <si>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</si>
  <si>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</si>
  <si>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</si>
  <si>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</si>
  <si>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</si>
  <si>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</si>
  <si>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</si>
  <si>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</si>
  <si>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</si>
  <si>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</si>
  <si>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</si>
  <si>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</si>
  <si>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</si>
  <si>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</si>
  <si>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</si>
  <si>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</si>
  <si>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</si>
  <si>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</si>
  <si>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</si>
  <si>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</si>
  <si>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</si>
  <si>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</si>
  <si>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</si>
  <si>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</si>
  <si>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</si>
  <si>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</si>
  <si>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</si>
  <si>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</si>
  <si>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</si>
  <si>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</si>
  <si>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</si>
  <si>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</si>
  <si>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</si>
  <si>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</si>
  <si>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</si>
  <si>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</si>
  <si>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</si>
  <si>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</si>
  <si>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</si>
  <si>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</si>
  <si>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</si>
  <si>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</si>
  <si>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</si>
  <si>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</si>
  <si>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</si>
  <si>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</si>
  <si>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</si>
  <si>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</si>
  <si>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</si>
  <si>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</si>
  <si>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</si>
  <si>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</si>
  <si>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</si>
  <si>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</si>
  <si>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</si>
  <si>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</si>
  <si>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</si>
  <si>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</si>
  <si>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</si>
  <si>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</si>
  <si>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</si>
  <si>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</si>
  <si>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</si>
  <si>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</si>
  <si>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</si>
  <si>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</si>
  <si>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</si>
  <si>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</si>
  <si>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</si>
  <si>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</si>
  <si>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</si>
  <si>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</si>
  <si>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</si>
  <si>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</si>
  <si>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</si>
  <si>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</si>
  <si>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</si>
  <si>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</si>
  <si>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</si>
  <si>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</si>
  <si>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</si>
  <si>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</si>
  <si>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</si>
  <si>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</si>
  <si>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</si>
  <si>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</si>
  <si>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</si>
  <si>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</si>
  <si>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</si>
  <si>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</si>
  <si>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</si>
  <si>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</si>
  <si>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</si>
  <si>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</si>
  <si>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</si>
  <si>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</si>
  <si>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</si>
  <si>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</si>
  <si>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</si>
  <si>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</si>
  <si>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</si>
  <si>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</si>
  <si>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</si>
  <si>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</si>
  <si>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</si>
  <si>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</si>
  <si>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</si>
  <si>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</si>
  <si>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</si>
  <si>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</si>
  <si>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</si>
  <si>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</si>
  <si>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</si>
  <si>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</si>
  <si>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</si>
  <si>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</si>
  <si>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</si>
  <si>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</si>
  <si>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</si>
  <si>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</si>
  <si>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</si>
  <si>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</si>
  <si>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</si>
  <si>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</si>
  <si>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</si>
  <si>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</si>
  <si>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</si>
  <si>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</si>
  <si>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</si>
  <si>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</si>
  <si>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</si>
  <si>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</si>
  <si>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</si>
  <si>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</si>
  <si>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</si>
  <si>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</si>
  <si>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</si>
  <si>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</si>
  <si>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</si>
  <si>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</si>
  <si>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</si>
  <si>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</si>
  <si>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</si>
  <si>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</si>
  <si>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</si>
  <si>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</si>
  <si>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</si>
  <si>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</si>
  <si>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</si>
  <si>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</si>
  <si>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</si>
  <si>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</si>
  <si>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</si>
  <si>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</si>
  <si>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</si>
  <si>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</si>
  <si>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</si>
  <si>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</si>
  <si>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</si>
  <si>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</si>
  <si>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</si>
  <si>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</si>
  <si>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</si>
  <si>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</si>
  <si>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</si>
  <si>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</si>
  <si>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</si>
  <si>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</si>
  <si>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</si>
  <si>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</si>
  <si>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</si>
  <si>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</si>
  <si>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</si>
  <si>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</si>
  <si>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</si>
  <si>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</si>
  <si>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</si>
  <si>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</si>
  <si>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</si>
  <si>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</si>
  <si>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</si>
  <si>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</si>
  <si>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</si>
  <si>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</si>
  <si>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</si>
  <si>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</si>
  <si>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</si>
  <si>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</si>
  <si>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</si>
  <si>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</si>
  <si>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</si>
  <si>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</si>
  <si>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</si>
  <si>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</si>
  <si>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</si>
  <si>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</si>
  <si>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</si>
  <si>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</si>
  <si>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</si>
  <si>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</si>
  <si>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</si>
  <si>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</si>
  <si>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</si>
  <si>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</si>
  <si>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</si>
  <si>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</si>
  <si>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</si>
  <si>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</si>
  <si>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</si>
  <si>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</si>
  <si>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</si>
  <si>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</si>
  <si>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</si>
  <si>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</si>
  <si>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</si>
  <si>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</si>
  <si>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</si>
  <si>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</si>
  <si>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</si>
  <si>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</si>
  <si>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</si>
  <si>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</si>
  <si>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</si>
  <si>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</si>
  <si>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</si>
  <si>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</si>
  <si>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</si>
  <si>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</si>
  <si>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</si>
  <si>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</si>
  <si>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</si>
  <si>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</si>
  <si>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</si>
  <si>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</si>
  <si>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</si>
  <si>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</si>
  <si>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</si>
  <si>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</si>
  <si>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</si>
  <si>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</si>
  <si>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</si>
  <si>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</si>
  <si>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</si>
  <si>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</si>
  <si>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</si>
  <si>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</si>
  <si>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</si>
  <si>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</si>
  <si>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</si>
  <si>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</si>
  <si>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</si>
  <si>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</si>
  <si>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</si>
  <si>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</si>
  <si>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</si>
  <si>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</si>
  <si>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</si>
  <si>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</si>
  <si>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</si>
  <si>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</si>
  <si>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</si>
  <si>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</si>
  <si>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</si>
  <si>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</si>
  <si>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</si>
  <si>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</si>
  <si>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</si>
  <si>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</si>
  <si>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</si>
  <si>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</si>
  <si>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</si>
  <si>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</si>
  <si>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</si>
  <si>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</si>
  <si>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</si>
  <si>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</si>
  <si>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</si>
  <si>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</si>
  <si>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</si>
  <si>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</si>
  <si>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</si>
  <si>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</si>
  <si>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</si>
  <si>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</si>
  <si>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</si>
  <si>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</si>
  <si>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</si>
  <si>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</si>
  <si>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</si>
  <si>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</si>
  <si>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</si>
  <si>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</si>
  <si>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</si>
  <si>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</si>
  <si>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</si>
  <si>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</si>
  <si>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</si>
  <si>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</si>
  <si>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</si>
  <si>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</si>
  <si>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</si>
  <si>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</si>
  <si>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</si>
  <si>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</si>
  <si>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</si>
  <si>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</si>
  <si>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</si>
  <si>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</si>
  <si>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</si>
  <si>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</si>
  <si>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</si>
  <si>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</si>
  <si>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</si>
  <si>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</si>
  <si>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</si>
  <si>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</si>
  <si>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</si>
  <si>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</si>
  <si>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</si>
  <si>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</si>
  <si>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</si>
  <si>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</si>
  <si>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</si>
  <si>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</si>
  <si>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</si>
  <si>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</si>
  <si>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</si>
  <si>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</si>
  <si>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</si>
  <si>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</si>
  <si>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</si>
  <si>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</si>
  <si>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</si>
  <si>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</si>
  <si>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</si>
  <si>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</si>
  <si>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</si>
  <si>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</si>
  <si>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</si>
  <si>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</si>
  <si>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</si>
  <si>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</si>
  <si>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</si>
  <si>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</si>
  <si>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</si>
  <si>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</si>
  <si>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</si>
  <si>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</si>
  <si>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</si>
  <si>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</si>
  <si>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</si>
  <si>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</si>
  <si>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</si>
  <si>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</si>
  <si>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</si>
  <si>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</si>
  <si>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</si>
  <si>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</si>
  <si>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</si>
  <si>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</si>
  <si>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</si>
  <si>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</si>
  <si>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</si>
  <si>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</si>
  <si>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</si>
  <si>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</si>
  <si>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</si>
  <si>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</si>
  <si>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</si>
  <si>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</si>
  <si>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</si>
  <si>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</si>
  <si>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</si>
  <si>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</si>
  <si>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</si>
  <si>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</si>
  <si>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</si>
  <si>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</si>
  <si>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</si>
  <si>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</si>
  <si>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</si>
  <si>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</si>
  <si>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</si>
  <si>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</si>
  <si>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</si>
  <si>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</si>
  <si>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</si>
  <si>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</si>
  <si>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</si>
  <si>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</si>
  <si>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</si>
  <si>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</si>
  <si>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</si>
  <si>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</si>
  <si>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</si>
  <si>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</si>
  <si>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</si>
  <si>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</si>
  <si>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</si>
  <si>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</si>
  <si>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</si>
  <si>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</si>
  <si>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</si>
  <si>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</si>
  <si>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</si>
  <si>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</si>
  <si>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</si>
  <si>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</si>
  <si>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</si>
  <si>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</si>
  <si>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</si>
  <si>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</si>
  <si>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</si>
  <si>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</si>
  <si>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</si>
  <si>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</si>
  <si>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</si>
  <si>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</si>
  <si>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</si>
  <si>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</si>
  <si>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</si>
  <si>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</si>
  <si>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</si>
  <si>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</si>
  <si>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</si>
  <si>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</si>
  <si>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</si>
  <si>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</si>
  <si>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</si>
  <si>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</si>
  <si>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</si>
  <si>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</si>
  <si>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</si>
  <si>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</si>
  <si>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</si>
  <si>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</si>
  <si>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</si>
  <si>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</si>
  <si>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</si>
  <si>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</si>
  <si>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</si>
  <si>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</si>
  <si>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</si>
  <si>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</si>
  <si>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</si>
  <si>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</si>
  <si>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</si>
  <si>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</si>
  <si>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</si>
  <si>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</si>
  <si>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</si>
  <si>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</si>
  <si>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</si>
  <si>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</si>
  <si>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</si>
  <si>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</si>
  <si>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</si>
  <si>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</si>
  <si>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</si>
  <si>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</si>
  <si>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</si>
  <si>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</si>
  <si>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</si>
  <si>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</si>
  <si>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</si>
  <si>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</si>
  <si>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</si>
  <si>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</si>
  <si>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</si>
  <si>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</si>
  <si>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</si>
  <si>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</si>
  <si>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</si>
  <si>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</si>
  <si>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</si>
  <si>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</si>
  <si>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</si>
  <si>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</si>
  <si>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</si>
  <si>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</si>
  <si>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</si>
  <si>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</si>
  <si>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</si>
  <si>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</si>
  <si>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</si>
  <si>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</si>
  <si>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</si>
  <si>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</si>
  <si>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</si>
  <si>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</si>
  <si>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</si>
  <si>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</si>
  <si>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</si>
  <si>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</si>
  <si>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</si>
  <si>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</si>
  <si>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</si>
  <si>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</si>
  <si>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</si>
  <si>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</si>
  <si>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</si>
  <si>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</si>
  <si>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</si>
  <si>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</si>
  <si>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</si>
  <si>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</si>
  <si>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</si>
  <si>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</si>
  <si>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</si>
  <si>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</si>
  <si>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</si>
  <si>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</si>
  <si>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</si>
  <si>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</si>
  <si>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</si>
  <si>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</si>
  <si>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</si>
  <si>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</si>
  <si>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</si>
  <si>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</si>
  <si>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</si>
  <si>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</si>
  <si>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</si>
  <si>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</si>
  <si>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</si>
  <si>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</si>
  <si>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</si>
  <si>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</si>
  <si>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</si>
  <si>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</si>
  <si>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</si>
  <si>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</si>
  <si>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</si>
  <si>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</si>
  <si>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</si>
  <si>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</si>
  <si>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</si>
  <si>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</si>
  <si>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</si>
  <si>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</si>
  <si>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</si>
  <si>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</si>
  <si>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</si>
  <si>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</si>
  <si>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</si>
  <si>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</si>
  <si>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</si>
  <si>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</si>
  <si>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</si>
  <si>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</si>
  <si>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</si>
  <si>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</si>
  <si>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</si>
  <si>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</si>
  <si>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</si>
  <si>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</si>
  <si>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</si>
  <si>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</si>
  <si>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</si>
  <si>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</si>
  <si>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</si>
  <si>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</si>
  <si>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</si>
  <si>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</si>
  <si>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</si>
  <si>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</si>
  <si>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</si>
  <si>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</si>
  <si>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</si>
  <si>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</si>
  <si>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</si>
  <si>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</si>
  <si>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</si>
  <si>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</si>
  <si>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</si>
  <si>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</si>
  <si>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</si>
  <si>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</si>
  <si>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</si>
  <si>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</si>
  <si>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</si>
  <si>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</si>
  <si>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</si>
  <si>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</si>
  <si>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</si>
  <si>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</si>
  <si>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</si>
  <si>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</si>
  <si>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</si>
  <si>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</si>
  <si>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</si>
  <si>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</si>
  <si>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</si>
  <si>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</si>
  <si>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</si>
  <si>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</si>
  <si>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</si>
  <si>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</si>
  <si>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</si>
  <si>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</si>
  <si>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</si>
  <si>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</si>
  <si>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</si>
  <si>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</si>
  <si>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</si>
  <si>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</si>
  <si>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</si>
  <si>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</si>
  <si>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</si>
  <si>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</si>
  <si>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</si>
  <si>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</si>
  <si>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</si>
  <si>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</si>
  <si>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</si>
  <si>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</si>
  <si>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</si>
  <si>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</si>
  <si>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</si>
  <si>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</si>
  <si>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</si>
  <si>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</si>
  <si>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</si>
  <si>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</si>
  <si>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</si>
  <si>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</si>
  <si>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</si>
  <si>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</si>
  <si>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</si>
  <si>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</si>
  <si>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</si>
  <si>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</si>
  <si>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</si>
  <si>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</si>
  <si>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</si>
  <si>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</si>
  <si>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</si>
  <si>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</si>
  <si>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</si>
  <si>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</si>
  <si>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</si>
  <si>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</si>
  <si>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</si>
  <si>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</si>
  <si>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</si>
  <si>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</si>
  <si>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</si>
  <si>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</si>
  <si>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</si>
  <si>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</si>
  <si>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</si>
  <si>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</si>
  <si>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</si>
  <si>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</si>
  <si>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</si>
  <si>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</si>
  <si>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</si>
  <si>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</si>
  <si>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</si>
  <si>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</si>
  <si>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</si>
  <si>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</si>
  <si>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</si>
  <si>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</si>
  <si>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</si>
  <si>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</si>
  <si>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</si>
  <si>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</si>
  <si>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</si>
  <si>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</si>
  <si>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</si>
  <si>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</si>
  <si>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</si>
  <si>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</si>
  <si>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</si>
  <si>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</si>
  <si>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</si>
  <si>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</si>
  <si>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</si>
  <si>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</si>
  <si>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</si>
  <si>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</si>
  <si>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</si>
  <si>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</si>
  <si>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</si>
  <si>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</si>
  <si>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</si>
  <si>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</si>
  <si>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</si>
  <si>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</si>
  <si>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</si>
  <si>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</si>
  <si>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</si>
  <si>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</si>
  <si>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</si>
  <si>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</si>
  <si>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</si>
  <si>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</si>
  <si>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</si>
  <si>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</si>
  <si>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</si>
  <si>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</si>
  <si>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</si>
  <si>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</si>
  <si>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</si>
  <si>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</si>
  <si>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</si>
  <si>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</si>
  <si>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</si>
  <si>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</si>
  <si>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</si>
  <si>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</si>
  <si>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</si>
  <si>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</si>
  <si>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</si>
  <si>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</si>
  <si>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</si>
  <si>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</si>
  <si>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</si>
  <si>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</si>
  <si>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</si>
  <si>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</si>
  <si>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</si>
  <si>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</si>
  <si>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</si>
  <si>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</si>
  <si>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</si>
  <si>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</si>
  <si>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</si>
  <si>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</si>
  <si>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</si>
  <si>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</si>
  <si>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</si>
  <si>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</si>
  <si>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</si>
  <si>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</si>
  <si>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</si>
  <si>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</si>
  <si>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</si>
  <si>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</si>
  <si>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</si>
  <si>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</si>
  <si>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</si>
  <si>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</si>
  <si>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</si>
  <si>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</si>
  <si>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</si>
  <si>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</si>
  <si>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</si>
  <si>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</si>
  <si>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</si>
  <si>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</si>
  <si>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</si>
  <si>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</si>
  <si>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</si>
  <si>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</si>
  <si>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</si>
  <si>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</si>
  <si>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</si>
  <si>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</si>
  <si>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</si>
  <si>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</si>
  <si>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</si>
  <si>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</si>
  <si>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</si>
  <si>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</si>
  <si>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</si>
  <si>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</si>
  <si>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</si>
  <si>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</si>
  <si>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</si>
  <si>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</si>
  <si>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</si>
  <si>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</si>
  <si>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</si>
  <si>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</si>
  <si>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</si>
  <si>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</si>
  <si>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</si>
  <si>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</si>
  <si>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</si>
  <si>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</si>
  <si>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</si>
  <si>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</si>
  <si>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</si>
  <si>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</si>
  <si>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</si>
  <si>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</si>
  <si>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</si>
  <si>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</si>
  <si>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</si>
  <si>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</si>
  <si>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</si>
  <si>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</si>
  <si>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</si>
  <si>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</si>
  <si>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</si>
  <si>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</si>
  <si>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</si>
  <si>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</si>
  <si>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</si>
  <si>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</si>
  <si>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</si>
  <si>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</si>
  <si>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</si>
  <si>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</si>
  <si>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</si>
  <si>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</si>
  <si>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</si>
  <si>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</si>
  <si>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</si>
  <si>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</si>
  <si>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</si>
  <si>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</si>
  <si>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</si>
  <si>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</si>
  <si>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</si>
  <si>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</si>
  <si>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</si>
  <si>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</si>
  <si>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</si>
  <si>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</si>
  <si>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</si>
  <si>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</si>
  <si>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</si>
  <si>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</si>
  <si>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</si>
  <si>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</si>
  <si>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</si>
  <si>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</si>
  <si>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</si>
  <si>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</si>
  <si>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</si>
  <si>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</si>
  <si>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</si>
  <si>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</si>
  <si>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</si>
  <si>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</si>
  <si>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</si>
  <si>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</si>
  <si>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</si>
  <si>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</si>
  <si>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</si>
  <si>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</si>
  <si>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</si>
  <si>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</si>
  <si>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</si>
  <si>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</si>
  <si>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</si>
  <si>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</si>
  <si>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</si>
  <si>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</si>
  <si>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</si>
  <si>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</si>
  <si>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</si>
  <si>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</si>
  <si>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</si>
  <si>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</si>
  <si>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</si>
  <si>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</si>
  <si>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</si>
  <si>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</si>
  <si>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</si>
  <si>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</si>
  <si>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</si>
  <si>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</si>
  <si>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</si>
  <si>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</si>
  <si>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</si>
  <si>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</si>
  <si>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</si>
  <si>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</si>
  <si>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</si>
  <si>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</si>
  <si>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</si>
  <si>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</si>
  <si>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</si>
  <si>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</si>
  <si>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</si>
  <si>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</si>
  <si>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</si>
  <si>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</si>
  <si>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</si>
  <si>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</si>
  <si>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</si>
  <si>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</si>
  <si>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</si>
  <si>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</si>
  <si>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</si>
  <si>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</si>
  <si>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</si>
  <si>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</si>
  <si>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</si>
  <si>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</si>
  <si>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</si>
  <si>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</si>
  <si>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</si>
  <si>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</si>
  <si>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</si>
  <si>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</si>
  <si>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</si>
  <si>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</si>
  <si>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</si>
  <si>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</si>
  <si>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</si>
  <si>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</si>
  <si>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</si>
  <si>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</si>
  <si>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</si>
  <si>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</si>
  <si>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</si>
  <si>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</si>
  <si>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</si>
  <si>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</si>
  <si>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</si>
  <si>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</si>
  <si>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</si>
  <si>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</si>
  <si>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</si>
  <si>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</si>
  <si>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</si>
  <si>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</si>
  <si>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</si>
  <si>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</si>
  <si>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</si>
  <si>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</si>
  <si>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</si>
  <si>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</si>
  <si>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</si>
  <si>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</si>
  <si>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</si>
  <si>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</si>
  <si>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</si>
  <si>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</si>
  <si>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</si>
  <si>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</si>
  <si>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</si>
  <si>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</si>
  <si>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</si>
  <si>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</si>
  <si>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</si>
  <si>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</si>
  <si>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</si>
  <si>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</si>
  <si>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</si>
  <si>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</si>
  <si>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</si>
  <si>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</si>
  <si>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</si>
  <si>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</si>
  <si>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</si>
  <si>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</si>
  <si>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</si>
  <si>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</si>
  <si>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</si>
  <si>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</si>
  <si>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</si>
  <si>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</si>
  <si>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</si>
  <si>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</si>
  <si>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</si>
  <si>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</si>
  <si>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</si>
  <si>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</si>
  <si>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</si>
  <si>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</si>
  <si>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</si>
  <si>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</si>
  <si>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</si>
  <si>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</si>
  <si>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</si>
  <si>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</si>
  <si>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</si>
  <si>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</si>
  <si>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</si>
  <si>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</si>
  <si>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</si>
  <si>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</si>
  <si>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</si>
  <si>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</si>
  <si>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</si>
  <si>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</si>
  <si>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</si>
  <si>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</si>
  <si>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</si>
  <si>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</si>
  <si>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</si>
  <si>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</si>
  <si>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</si>
  <si>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</si>
  <si>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</si>
  <si>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</si>
  <si>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</si>
  <si>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</si>
  <si>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</si>
  <si>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</si>
  <si>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</si>
  <si>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</si>
  <si>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</si>
  <si>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</si>
  <si>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</si>
  <si>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</si>
  <si>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</si>
  <si>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</si>
  <si>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</si>
  <si>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</si>
  <si>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</si>
  <si>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</si>
  <si>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</si>
  <si>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</si>
  <si>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</si>
  <si>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</si>
  <si>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</si>
  <si>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</si>
  <si>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</si>
  <si>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</si>
  <si>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</si>
  <si>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</si>
  <si>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</si>
  <si>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</si>
  <si>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</si>
  <si>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</si>
  <si>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</si>
  <si>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</si>
  <si>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</si>
  <si>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</si>
  <si>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</si>
  <si>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</si>
  <si>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</si>
  <si>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</si>
  <si>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</si>
  <si>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</si>
  <si>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</si>
  <si>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</si>
  <si>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</si>
  <si>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</si>
  <si>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</si>
  <si>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</si>
  <si>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</si>
  <si>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</si>
  <si>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</si>
  <si>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</si>
  <si>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</si>
  <si>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</si>
  <si>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</si>
  <si>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</si>
  <si>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</si>
  <si>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</si>
  <si>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</si>
  <si>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</si>
  <si>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</si>
  <si>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</si>
  <si>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</si>
  <si>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</si>
  <si>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</si>
  <si>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</si>
  <si>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</si>
  <si>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</si>
  <si>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</si>
  <si>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</si>
  <si>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</si>
  <si>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</si>
  <si>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</si>
  <si>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</si>
  <si>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</si>
  <si>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</si>
  <si>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</si>
  <si>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</si>
  <si>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</si>
  <si>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</si>
  <si>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</si>
  <si>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</si>
  <si>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</si>
  <si>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</si>
  <si>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</si>
  <si>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</si>
  <si>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</si>
  <si>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</si>
  <si>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</si>
  <si>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</si>
  <si>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</si>
  <si>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</si>
  <si>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</si>
  <si>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</si>
  <si>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</si>
  <si>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</si>
  <si>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</si>
  <si>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</si>
  <si>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</si>
  <si>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</si>
  <si>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</si>
  <si>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</si>
  <si>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</si>
  <si>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</si>
  <si>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</si>
  <si>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</si>
  <si>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</si>
  <si>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</si>
  <si>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</si>
  <si>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</si>
  <si>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</si>
  <si>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</si>
  <si>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</si>
  <si>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</si>
  <si>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</si>
  <si>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</si>
  <si>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</si>
  <si>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</si>
  <si>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</si>
  <si>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</si>
  <si>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</si>
  <si>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</si>
  <si>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</si>
  <si>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</si>
  <si>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</si>
  <si>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</si>
  <si>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</si>
  <si>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</si>
  <si>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</si>
  <si>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</si>
  <si>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</si>
  <si>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</si>
  <si>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</si>
  <si>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</si>
  <si>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</si>
  <si>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</si>
  <si>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</si>
  <si>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</si>
  <si>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</si>
  <si>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</si>
  <si>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</si>
  <si>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</si>
  <si>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</si>
  <si>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</si>
  <si>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</si>
  <si>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</si>
  <si>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</si>
  <si>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</si>
  <si>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</si>
  <si>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</si>
  <si>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</si>
  <si>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</si>
  <si>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</si>
  <si>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</si>
  <si>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</si>
  <si>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</si>
  <si>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</si>
  <si>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</si>
  <si>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</si>
  <si>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</si>
  <si>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</si>
  <si>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</si>
  <si>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</si>
  <si>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</si>
  <si>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</si>
  <si>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</si>
  <si>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</si>
  <si>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</si>
  <si>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</si>
  <si>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</si>
  <si>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</si>
  <si>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</si>
  <si>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</si>
  <si>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</si>
  <si>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</si>
  <si>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</si>
  <si>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</si>
  <si>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</si>
  <si>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</si>
  <si>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</si>
  <si>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</si>
  <si>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</si>
  <si>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</si>
  <si>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</si>
  <si>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</si>
  <si>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</si>
  <si>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</si>
  <si>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</si>
  <si>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</si>
  <si>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</si>
  <si>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</si>
  <si>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</si>
  <si>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</si>
  <si>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</si>
  <si>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</si>
  <si>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</si>
  <si>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</si>
  <si>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</si>
  <si>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</si>
  <si>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</si>
  <si>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</si>
  <si>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</si>
  <si>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</si>
  <si>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</si>
  <si>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</si>
  <si>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</si>
  <si>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</si>
  <si>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</si>
  <si>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</si>
  <si>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</si>
  <si>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</si>
  <si>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</si>
  <si>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</si>
  <si>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</si>
  <si>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</si>
  <si>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</si>
  <si>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</si>
  <si>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</si>
  <si>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</si>
  <si>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</si>
  <si>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</si>
  <si>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</si>
  <si>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</si>
  <si>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</si>
  <si>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</si>
  <si>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</si>
  <si>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</si>
  <si>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</si>
  <si>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</si>
  <si>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</si>
  <si>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</si>
  <si>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</si>
  <si>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</si>
  <si>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</si>
  <si>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</si>
  <si>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</si>
  <si>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</si>
  <si>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</si>
  <si>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</si>
  <si>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</si>
  <si>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</si>
  <si>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</si>
  <si>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</si>
  <si>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</si>
  <si>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</si>
  <si>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</si>
  <si>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</si>
  <si>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</si>
  <si>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</si>
  <si>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</si>
  <si>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</si>
  <si>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</si>
  <si>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</si>
  <si>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</si>
  <si>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</si>
  <si>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</si>
  <si>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</si>
  <si>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</si>
  <si>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</si>
  <si>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</si>
  <si>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</si>
  <si>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</si>
  <si>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</si>
  <si>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</si>
  <si>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</si>
  <si>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</si>
  <si>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</si>
  <si>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</si>
  <si>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</si>
  <si>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</si>
  <si>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</si>
  <si>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</si>
  <si>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</si>
  <si>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</si>
  <si>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</si>
  <si>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</si>
  <si>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</si>
  <si>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</si>
  <si>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</si>
  <si>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</si>
  <si>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</si>
  <si>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</si>
  <si>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</si>
  <si>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</si>
  <si>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</si>
  <si>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</si>
  <si>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</si>
  <si>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</si>
  <si>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</si>
  <si>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</si>
  <si>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</si>
  <si>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</si>
  <si>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</si>
  <si>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</si>
  <si>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</si>
  <si>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</si>
  <si>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</si>
  <si>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</si>
  <si>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</si>
  <si>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</si>
  <si>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</si>
  <si>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</si>
  <si>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</si>
  <si>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</si>
  <si>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</si>
  <si>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</si>
  <si>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</si>
  <si>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</si>
  <si>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</si>
  <si>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</si>
  <si>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</si>
  <si>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</si>
  <si>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</si>
  <si>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</si>
  <si>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</si>
  <si>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</si>
  <si>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</si>
  <si>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</si>
  <si>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</si>
  <si>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</si>
  <si>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</si>
  <si>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</si>
  <si>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</si>
  <si>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</si>
  <si>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</si>
  <si>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</si>
  <si>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</si>
  <si>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</si>
  <si>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</si>
  <si>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</si>
  <si>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</si>
  <si>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</si>
  <si>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</si>
  <si>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</si>
  <si>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</si>
  <si>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</si>
  <si>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</si>
  <si>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</si>
  <si>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</si>
  <si>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</si>
  <si>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</si>
  <si>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</si>
  <si>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</si>
  <si>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</si>
  <si>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</si>
  <si>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</si>
  <si>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</si>
  <si>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</si>
  <si>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</si>
  <si>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</si>
  <si>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</si>
  <si>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</si>
  <si>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</si>
  <si>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</si>
  <si>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</si>
  <si>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</si>
  <si>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</si>
  <si>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</si>
  <si>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</si>
  <si>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</si>
  <si>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</si>
  <si>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</si>
  <si>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</si>
  <si>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</si>
  <si>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</si>
  <si>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</si>
  <si>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</si>
  <si>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</si>
  <si>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</si>
  <si>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</si>
  <si>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</si>
  <si>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</si>
  <si>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</si>
  <si>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</si>
  <si>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</si>
  <si>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</si>
  <si>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</si>
  <si>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</si>
  <si>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</si>
  <si>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</si>
  <si>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</si>
  <si>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</si>
  <si>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</si>
  <si>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</si>
  <si>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</si>
  <si>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</si>
  <si>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</si>
  <si>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</si>
  <si>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</si>
  <si>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</si>
  <si>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</si>
  <si>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</si>
  <si>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</si>
  <si>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</si>
  <si>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</si>
  <si>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</si>
  <si>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</si>
  <si>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</si>
  <si>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</si>
  <si>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</si>
  <si>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</si>
  <si>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</si>
  <si>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</si>
  <si>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</si>
  <si>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</si>
  <si>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</si>
  <si>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</si>
  <si>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</si>
  <si>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</si>
  <si>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</si>
  <si>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</si>
  <si>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</si>
  <si>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</si>
  <si>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</si>
  <si>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</si>
  <si>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</si>
  <si>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</si>
  <si>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</si>
  <si>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</si>
  <si>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</si>
  <si>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</si>
  <si>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</si>
  <si>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</si>
  <si>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</si>
  <si>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</si>
  <si>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</si>
  <si>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</si>
  <si>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</si>
  <si>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</si>
  <si>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</si>
  <si>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</si>
  <si>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</si>
  <si>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</si>
  <si>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</si>
  <si>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</si>
  <si>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</si>
  <si>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</si>
  <si>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</si>
  <si>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</si>
  <si>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</si>
  <si>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</si>
  <si>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</si>
  <si>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</si>
  <si>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</si>
  <si>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</si>
  <si>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</si>
  <si>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</si>
  <si>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</si>
  <si>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</si>
  <si>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</si>
  <si>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</si>
  <si>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</si>
  <si>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</si>
  <si>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</si>
  <si>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</si>
  <si>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</si>
  <si>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</si>
  <si>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</si>
  <si>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</si>
  <si>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</si>
  <si>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</si>
  <si>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</si>
  <si>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</si>
  <si>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</si>
  <si>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</si>
  <si>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</si>
  <si>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</si>
  <si>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</si>
  <si>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</si>
  <si>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</si>
  <si>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</si>
  <si>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</si>
  <si>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</si>
  <si>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</si>
  <si>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</si>
  <si>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</si>
  <si>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</si>
  <si>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</si>
  <si>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</si>
  <si>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</si>
  <si>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</si>
  <si>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</si>
  <si>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</si>
  <si>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</si>
  <si>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</si>
  <si>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</si>
  <si>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</si>
  <si>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</si>
  <si>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</si>
  <si>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</si>
  <si>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</si>
  <si>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</si>
  <si>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</si>
  <si>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</si>
  <si>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</si>
  <si>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</si>
  <si>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</si>
  <si>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</si>
  <si>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</si>
  <si>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</si>
  <si>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</si>
  <si>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</si>
  <si>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</si>
  <si>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</si>
  <si>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</si>
  <si>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</si>
  <si>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</si>
  <si>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</si>
  <si>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</si>
  <si>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</si>
  <si>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</si>
  <si>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</si>
  <si>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</si>
  <si>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</si>
  <si>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</si>
  <si>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</si>
  <si>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</si>
  <si>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</si>
  <si>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</si>
  <si>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</si>
  <si>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</si>
  <si>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</si>
  <si>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</si>
  <si>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</si>
  <si>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</si>
  <si>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</si>
  <si>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</si>
  <si>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</si>
  <si>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</si>
  <si>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</si>
  <si>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</si>
  <si>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</si>
  <si>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</si>
  <si>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</si>
  <si>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</si>
  <si>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</si>
  <si>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</si>
  <si>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</si>
  <si>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</si>
  <si>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</si>
  <si>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</si>
  <si>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</si>
  <si>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</si>
  <si>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</si>
  <si>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</si>
  <si>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</si>
  <si>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</si>
  <si>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</si>
  <si>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</si>
  <si>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</si>
  <si>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</si>
  <si>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</si>
  <si>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</si>
  <si>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</si>
  <si>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</si>
  <si>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</si>
  <si>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</si>
  <si>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</si>
  <si>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</si>
  <si>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</si>
  <si>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</si>
  <si>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</si>
  <si>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</si>
  <si>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</si>
  <si>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</si>
  <si>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</si>
  <si>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</si>
  <si>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</si>
  <si>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</si>
  <si>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</si>
  <si>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</si>
  <si>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</si>
  <si>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</si>
  <si>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</si>
  <si>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</si>
  <si>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</si>
  <si>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</si>
  <si>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</si>
  <si>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</si>
  <si>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</si>
  <si>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</si>
  <si>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</si>
  <si>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</si>
  <si>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</si>
  <si>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</si>
  <si>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</si>
  <si>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</si>
  <si>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</si>
  <si>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</si>
  <si>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</si>
  <si>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</si>
  <si>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</si>
  <si>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</si>
  <si>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</si>
  <si>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</si>
  <si>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</si>
  <si>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</si>
  <si>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</si>
  <si>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</si>
  <si>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</si>
  <si>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</si>
  <si>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</si>
  <si>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</si>
  <si>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</si>
  <si>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</si>
  <si>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</si>
  <si>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</si>
  <si>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</si>
  <si>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</si>
  <si>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</si>
  <si>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</si>
  <si>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</si>
  <si>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</si>
  <si>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</si>
  <si>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</si>
  <si>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</si>
  <si>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</si>
  <si>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</si>
  <si>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</si>
  <si>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</si>
  <si>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</si>
  <si>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</si>
  <si>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</si>
  <si>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</si>
  <si>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</si>
  <si>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</si>
  <si>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</si>
  <si>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</si>
  <si>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</si>
  <si>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</si>
  <si>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</si>
  <si>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</si>
  <si>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</si>
  <si>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</si>
  <si>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</si>
  <si>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</si>
  <si>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</si>
  <si>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</si>
  <si>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</si>
  <si>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</si>
  <si>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</si>
  <si>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</si>
  <si>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</si>
  <si>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</si>
  <si>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</si>
  <si>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</si>
  <si>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</si>
  <si>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</si>
  <si>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</si>
  <si>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</si>
  <si>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</si>
  <si>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</si>
  <si>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</si>
  <si>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</si>
  <si>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</si>
  <si>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</si>
  <si>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</si>
  <si>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</si>
  <si>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</si>
  <si>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</si>
  <si>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</si>
  <si>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</si>
  <si>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</si>
  <si>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</si>
  <si>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</si>
  <si>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</si>
  <si>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</si>
  <si>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</si>
  <si>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</si>
  <si>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</si>
  <si>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</si>
  <si>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</si>
  <si>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</si>
  <si>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</si>
  <si>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</si>
  <si>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</si>
  <si>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</si>
  <si>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</si>
  <si>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</si>
  <si>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</si>
  <si>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</si>
  <si>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</si>
  <si>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</si>
  <si>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</si>
  <si>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</si>
  <si>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</si>
  <si>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</si>
  <si>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</si>
  <si>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</si>
  <si>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</si>
  <si>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</si>
  <si>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</si>
  <si>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</si>
  <si>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</si>
  <si>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</si>
  <si>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</si>
  <si>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</si>
  <si>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</si>
  <si>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</si>
  <si>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</si>
  <si>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</si>
  <si>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</si>
  <si>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</si>
  <si>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</si>
  <si>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</si>
  <si>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</si>
  <si>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</si>
  <si>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</si>
  <si>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</si>
  <si>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</si>
  <si>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</si>
  <si>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</si>
  <si>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</si>
  <si>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</si>
  <si>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</si>
  <si>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</si>
  <si>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</si>
  <si>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</si>
  <si>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</si>
  <si>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</si>
  <si>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</si>
  <si>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</si>
  <si>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</si>
  <si>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</si>
  <si>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</si>
  <si>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</si>
  <si>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</si>
  <si>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</si>
  <si>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</si>
  <si>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</si>
  <si>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</si>
  <si>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</si>
  <si>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</si>
  <si>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</si>
  <si>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</si>
  <si>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</si>
  <si>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</si>
  <si>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</si>
  <si>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</si>
  <si>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</si>
  <si>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</si>
  <si>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</si>
  <si>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</si>
  <si>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</si>
  <si>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</si>
  <si>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</si>
  <si>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</si>
  <si>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</si>
  <si>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</si>
  <si>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</si>
  <si>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</si>
  <si>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</si>
  <si>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</si>
  <si>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</si>
  <si>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</si>
  <si>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</si>
  <si>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</si>
  <si>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</si>
  <si>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</si>
  <si>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</si>
  <si>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</si>
  <si>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</si>
  <si>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</si>
  <si>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</si>
  <si>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</si>
  <si>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</si>
  <si>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</si>
  <si>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</si>
  <si>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</si>
  <si>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</si>
  <si>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</si>
  <si>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</si>
  <si>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</si>
  <si>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</si>
  <si>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</si>
  <si>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</si>
  <si>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</si>
  <si>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</si>
  <si>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</si>
  <si>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</si>
  <si>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</si>
  <si>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</si>
  <si>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</si>
  <si>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</si>
  <si>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</si>
  <si>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</si>
  <si>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</si>
  <si>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</si>
  <si>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</si>
  <si>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</si>
  <si>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</si>
  <si>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</si>
  <si>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</si>
  <si>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</si>
  <si>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</si>
  <si>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</si>
  <si>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</si>
  <si>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</si>
  <si>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</si>
  <si>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</si>
  <si>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</si>
  <si>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</si>
  <si>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</si>
  <si>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</si>
  <si>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</si>
  <si>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</si>
  <si>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</si>
  <si>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</si>
  <si>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</si>
  <si>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</si>
  <si>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</si>
  <si>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</si>
  <si>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</si>
  <si>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</si>
  <si>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</si>
  <si>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</si>
  <si>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</si>
  <si>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</si>
  <si>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</si>
  <si>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</si>
  <si>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</si>
  <si>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</si>
  <si>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</si>
  <si>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</si>
  <si>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</si>
  <si>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</si>
  <si>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</si>
  <si>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</si>
  <si>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</si>
  <si>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</si>
  <si>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</si>
  <si>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</si>
  <si>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</si>
  <si>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</si>
  <si>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</si>
  <si>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</si>
  <si>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</si>
  <si>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</si>
  <si>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</si>
  <si>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</si>
  <si>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</si>
  <si>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</si>
  <si>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</si>
  <si>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</si>
  <si>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</si>
  <si>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</si>
  <si>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</si>
  <si>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</si>
  <si>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</si>
  <si>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</si>
  <si>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</si>
  <si>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</si>
  <si>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</si>
  <si>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</si>
  <si>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</si>
  <si>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</si>
  <si>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</si>
  <si>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</si>
  <si>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</si>
  <si>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</si>
  <si>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</si>
  <si>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</si>
  <si>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</si>
  <si>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</si>
  <si>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</si>
  <si>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</si>
  <si>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</si>
  <si>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</si>
  <si>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</si>
  <si>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</si>
  <si>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</si>
  <si>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</si>
  <si>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</si>
  <si>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</si>
  <si>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</si>
  <si>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</si>
  <si>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</si>
  <si>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</si>
  <si>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</si>
  <si>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</si>
  <si>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</si>
  <si>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</si>
  <si>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</si>
  <si>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</si>
  <si>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</si>
  <si>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</si>
  <si>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</si>
  <si>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</si>
  <si>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</si>
  <si>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</si>
  <si>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</si>
  <si>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</si>
  <si>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</si>
  <si>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</si>
  <si>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</si>
  <si>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</si>
  <si>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</si>
  <si>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</si>
  <si>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</si>
  <si>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</si>
  <si>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</si>
  <si>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</si>
  <si>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</si>
  <si>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</si>
  <si>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</si>
  <si>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</si>
  <si>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</si>
  <si>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</si>
  <si>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</si>
  <si>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</si>
  <si>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</si>
  <si>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</si>
  <si>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</si>
  <si>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</si>
  <si>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</si>
  <si>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</si>
  <si>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</si>
  <si>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</si>
  <si>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</si>
  <si>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</si>
  <si>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</si>
  <si>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</si>
  <si>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</si>
  <si>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</si>
  <si>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</si>
  <si>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</si>
  <si>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</si>
  <si>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</si>
  <si>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</si>
  <si>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</si>
  <si>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</si>
  <si>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</si>
  <si>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</si>
  <si>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</si>
  <si>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</si>
  <si>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</si>
  <si>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</si>
  <si>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</si>
  <si>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</si>
  <si>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</si>
  <si>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</si>
  <si>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</si>
  <si>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</si>
  <si>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</si>
  <si>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</si>
  <si>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</si>
  <si>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</si>
  <si>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</si>
  <si>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</si>
  <si>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</si>
  <si>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</si>
  <si>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</si>
  <si>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</si>
  <si>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</si>
  <si>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</si>
  <si>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</si>
  <si>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</si>
  <si>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</si>
  <si>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</si>
  <si>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</si>
  <si>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</si>
  <si>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</si>
  <si>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</si>
  <si>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</si>
  <si>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</si>
  <si>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</si>
  <si>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</si>
  <si>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</si>
  <si>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</si>
  <si>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</si>
  <si>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</si>
  <si>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</si>
  <si>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</si>
  <si>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</si>
  <si>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</si>
  <si>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</si>
  <si>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</si>
  <si>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</si>
  <si>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</si>
  <si>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</si>
  <si>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</si>
  <si>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</si>
  <si>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</si>
  <si>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</si>
  <si>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</si>
  <si>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</si>
  <si>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</si>
  <si>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</si>
  <si>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</si>
  <si>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</si>
  <si>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</si>
  <si>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</si>
  <si>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</si>
  <si>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</si>
  <si>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</si>
  <si>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</si>
  <si>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</si>
  <si>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</si>
  <si>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</si>
  <si>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</si>
  <si>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</si>
  <si>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</si>
  <si>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</si>
  <si>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</si>
  <si>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</si>
  <si>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</si>
  <si>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</si>
  <si>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</si>
  <si>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</si>
  <si>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</si>
  <si>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</si>
  <si>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</si>
  <si>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</si>
  <si>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</si>
  <si>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</si>
  <si>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</si>
  <si>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</si>
  <si>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</si>
  <si>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</si>
  <si>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</si>
  <si>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</si>
  <si>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</si>
  <si>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</si>
  <si>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</si>
  <si>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</si>
  <si>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</si>
  <si>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</si>
  <si>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</si>
  <si>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</si>
  <si>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</si>
  <si>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</si>
  <si>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</si>
  <si>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</si>
  <si>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</si>
  <si>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</si>
  <si>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</si>
  <si>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</si>
  <si>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</si>
  <si>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</si>
  <si>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</si>
  <si>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</si>
  <si>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</si>
  <si>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</si>
  <si>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</si>
  <si>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</si>
  <si>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</si>
  <si>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</si>
  <si>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</si>
  <si>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</si>
  <si>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</si>
  <si>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</si>
  <si>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</si>
  <si>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</si>
  <si>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</si>
  <si>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</si>
  <si>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</si>
  <si>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</si>
  <si>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</si>
  <si>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</si>
  <si>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</si>
  <si>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</si>
  <si>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</si>
  <si>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</si>
  <si>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</si>
  <si>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</si>
  <si>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</si>
  <si>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</si>
  <si>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</si>
  <si>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</si>
  <si>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</si>
  <si>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</si>
  <si>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</si>
  <si>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</si>
  <si>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</si>
  <si>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</si>
  <si>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</si>
  <si>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</si>
  <si>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</si>
  <si>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</si>
  <si>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</si>
  <si>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</si>
  <si>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</si>
  <si>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</si>
  <si>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</si>
  <si>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</si>
  <si>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</si>
  <si>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</si>
  <si>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</si>
  <si>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</si>
  <si>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</si>
  <si>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</si>
  <si>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</si>
  <si>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</si>
  <si>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</si>
  <si>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</si>
  <si>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</si>
  <si>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</si>
  <si>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</si>
  <si>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</si>
  <si>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</si>
  <si>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</si>
  <si>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</si>
  <si>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</si>
  <si>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</si>
  <si>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</si>
  <si>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</si>
  <si>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</si>
  <si>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</si>
  <si>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</si>
  <si>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</si>
  <si>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</si>
  <si>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</si>
  <si>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</si>
  <si>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</si>
  <si>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</si>
  <si>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</si>
  <si>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</si>
  <si>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</si>
  <si>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</si>
  <si>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</si>
  <si>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</si>
  <si>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</si>
  <si>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</si>
  <si>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</si>
  <si>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</si>
  <si>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</si>
  <si>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</si>
  <si>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</si>
  <si>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</si>
  <si>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</si>
  <si>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</si>
  <si>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</si>
  <si>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</si>
  <si>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</si>
  <si>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</si>
  <si>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</si>
  <si>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</si>
  <si>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</si>
  <si>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</si>
  <si>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</si>
  <si>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</si>
  <si>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</si>
  <si>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</si>
  <si>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</si>
  <si>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</si>
  <si>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</si>
  <si>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</si>
  <si>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</si>
  <si>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</si>
  <si>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</si>
  <si>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</si>
  <si>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</si>
  <si>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</si>
  <si>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</si>
  <si>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</si>
  <si>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</si>
  <si>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</si>
  <si>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</si>
  <si>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</si>
  <si>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</si>
  <si>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</si>
  <si>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</si>
  <si>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</si>
  <si>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</si>
  <si>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</si>
  <si>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</si>
  <si>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</si>
  <si>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</si>
  <si>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</si>
  <si>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</si>
  <si>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</si>
  <si>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</si>
  <si>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</si>
  <si>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</si>
  <si>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</si>
  <si>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</si>
  <si>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</si>
  <si>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</si>
  <si>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</si>
  <si>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</si>
  <si>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</si>
  <si>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</si>
  <si>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</si>
  <si>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</si>
  <si>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</si>
  <si>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</si>
  <si>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</si>
  <si>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</si>
  <si>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</si>
  <si>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</si>
  <si>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</si>
  <si>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</si>
  <si>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</si>
  <si>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</si>
  <si>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</si>
  <si>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</si>
  <si>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</si>
  <si>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</si>
  <si>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</si>
  <si>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</si>
  <si>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</si>
  <si>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</si>
  <si>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</si>
  <si>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</si>
  <si>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</si>
  <si>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</si>
  <si>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</si>
  <si>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</si>
  <si>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</si>
  <si>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</si>
  <si>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</si>
  <si>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</si>
  <si>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</si>
  <si>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</si>
  <si>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</si>
  <si>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</si>
  <si>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</si>
  <si>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</si>
  <si>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</si>
  <si>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</si>
  <si>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</si>
  <si>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</si>
  <si>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</si>
  <si>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</si>
  <si>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</si>
  <si>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</si>
  <si>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</si>
  <si>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</si>
  <si>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</si>
  <si>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</si>
  <si>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</si>
  <si>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</si>
  <si>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</si>
  <si>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</si>
  <si>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</si>
  <si>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</si>
  <si>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</si>
  <si>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</si>
  <si>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</si>
  <si>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</si>
  <si>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</si>
  <si>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</si>
  <si>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</si>
  <si>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</si>
  <si>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</si>
  <si>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</si>
  <si>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</si>
  <si>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</si>
  <si>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</si>
  <si>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</si>
  <si>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</si>
  <si>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</si>
  <si>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</si>
  <si>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</si>
  <si>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</si>
  <si>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</si>
  <si>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</si>
  <si>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</si>
  <si>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</si>
  <si>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</si>
  <si>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</si>
  <si>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</si>
  <si>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</si>
  <si>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</si>
  <si>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</si>
  <si>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</si>
  <si>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</si>
  <si>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</si>
  <si>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</si>
  <si>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</si>
  <si>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</si>
  <si>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</si>
  <si>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</si>
  <si>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</si>
  <si>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</si>
  <si>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</si>
  <si>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</si>
  <si>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</si>
  <si>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</si>
  <si>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</si>
  <si>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</si>
  <si>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</si>
  <si>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</si>
  <si>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</si>
  <si>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</si>
  <si>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</si>
  <si>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</si>
  <si>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</si>
  <si>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</si>
  <si>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</si>
  <si>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</si>
  <si>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</si>
  <si>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</si>
  <si>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</si>
  <si>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</si>
  <si>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</si>
  <si>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</si>
  <si>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</si>
  <si>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</si>
  <si>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</si>
  <si>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</si>
  <si>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</si>
  <si>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</si>
  <si>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</si>
  <si>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</si>
  <si>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</si>
  <si>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</si>
  <si>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</si>
  <si>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</si>
  <si>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</si>
  <si>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</si>
  <si>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</si>
  <si>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</si>
  <si>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</si>
  <si>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</si>
  <si>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</si>
  <si>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</si>
  <si>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</si>
  <si>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</si>
  <si>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</si>
  <si>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</si>
  <si>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</si>
  <si>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</si>
  <si>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</si>
  <si>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</si>
  <si>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</si>
  <si>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</si>
  <si>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</si>
  <si>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</si>
  <si>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</si>
  <si>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</si>
  <si>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</si>
  <si>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</si>
  <si>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</si>
  <si>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</si>
  <si>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</si>
  <si>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</si>
  <si>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</si>
  <si>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</si>
  <si>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</si>
  <si>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</si>
  <si>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</si>
  <si>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</si>
  <si>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</si>
  <si>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</si>
  <si>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</si>
  <si>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</si>
  <si>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</si>
  <si>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</si>
  <si>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</si>
  <si>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</si>
  <si>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</si>
  <si>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</si>
  <si>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</si>
  <si>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</si>
  <si>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</si>
  <si>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</si>
  <si>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</si>
  <si>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</si>
  <si>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</si>
  <si>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</si>
  <si>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</si>
  <si>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</si>
  <si>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</si>
  <si>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</si>
  <si>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</si>
  <si>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</si>
  <si>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</si>
  <si>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</si>
  <si>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</si>
  <si>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</si>
  <si>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</si>
  <si>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</si>
  <si>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</si>
  <si>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</si>
  <si>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</si>
  <si>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</si>
  <si>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</si>
  <si>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</si>
  <si>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</si>
  <si>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</si>
  <si>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</si>
  <si>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</si>
  <si>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</si>
  <si>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</si>
  <si>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</si>
  <si>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</si>
  <si>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</si>
  <si>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</si>
  <si>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</si>
  <si>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</si>
  <si>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</si>
  <si>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</si>
  <si>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</si>
  <si>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</si>
  <si>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</si>
  <si>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</si>
  <si>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</si>
  <si>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</si>
  <si>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</si>
  <si>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</si>
  <si>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</si>
  <si>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</si>
  <si>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</si>
  <si>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</si>
  <si>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</si>
  <si>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</si>
  <si>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</si>
  <si>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</si>
  <si>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</si>
  <si>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</si>
  <si>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</si>
  <si>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</si>
  <si>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</si>
  <si>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</si>
  <si>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</si>
  <si>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</si>
  <si>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</si>
  <si>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</si>
  <si>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</si>
  <si>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</si>
  <si>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</si>
  <si>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</si>
  <si>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</si>
  <si>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</si>
  <si>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</si>
  <si>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</si>
  <si>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</si>
  <si>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</si>
  <si>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</si>
  <si>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</si>
  <si>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</si>
  <si>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</si>
  <si>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</si>
  <si>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</si>
  <si>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</si>
  <si>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</si>
  <si>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</si>
  <si>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</si>
  <si>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</si>
  <si>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</si>
  <si>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</si>
  <si>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</si>
  <si>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</si>
  <si>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</si>
  <si>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</si>
  <si>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</si>
  <si>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</si>
  <si>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</si>
  <si>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</si>
  <si>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</si>
  <si>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</si>
  <si>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</si>
  <si>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</si>
  <si>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</si>
  <si>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</si>
  <si>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</si>
  <si>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</si>
  <si>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</si>
  <si>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</si>
  <si>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</si>
  <si>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</si>
  <si>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</si>
  <si>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</si>
  <si>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</si>
  <si>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</si>
  <si>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</si>
  <si>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</si>
  <si>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</si>
  <si>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</si>
  <si>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</si>
  <si>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</si>
  <si>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</si>
  <si>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</si>
  <si>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</si>
  <si>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</si>
  <si>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</si>
  <si>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</si>
  <si>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</si>
  <si>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</si>
  <si>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</si>
  <si>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</si>
  <si>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</si>
  <si>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</si>
  <si>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</si>
  <si>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</si>
  <si>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</si>
  <si>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</si>
  <si>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</si>
  <si>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</si>
  <si>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</si>
  <si>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</si>
  <si>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</si>
  <si>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</si>
  <si>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</si>
  <si>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</si>
  <si>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</si>
  <si>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</si>
  <si>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</si>
  <si>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</si>
  <si>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</si>
  <si>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</si>
  <si>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</si>
  <si>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</si>
  <si>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</si>
  <si>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</si>
  <si>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</si>
  <si>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</si>
  <si>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</si>
  <si>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</si>
  <si>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</si>
  <si>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</si>
  <si>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</si>
  <si>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</si>
  <si>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</si>
  <si>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</si>
  <si>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</si>
  <si>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</si>
  <si>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</si>
  <si>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</si>
  <si>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</si>
  <si>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</si>
  <si>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</si>
  <si>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</si>
  <si>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</si>
  <si>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</si>
  <si>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</si>
  <si>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</si>
  <si>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</si>
  <si>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</si>
  <si>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</si>
  <si>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</si>
  <si>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</si>
  <si>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</si>
  <si>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</si>
  <si>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</si>
  <si>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</si>
  <si>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</si>
  <si>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</si>
  <si>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</si>
  <si>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</si>
  <si>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</si>
  <si>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</si>
  <si>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</si>
  <si>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</si>
  <si>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</si>
  <si>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</si>
  <si>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</si>
  <si>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</si>
  <si>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</si>
  <si>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</si>
  <si>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</si>
  <si>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</si>
  <si>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</si>
  <si>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</si>
  <si>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</si>
  <si>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</si>
  <si>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</si>
  <si>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</si>
  <si>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</si>
  <si>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</si>
  <si>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</si>
  <si>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</si>
  <si>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</si>
  <si>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</si>
  <si>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</si>
  <si>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</si>
  <si>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</si>
  <si>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</si>
  <si>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</si>
  <si>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</si>
  <si>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</si>
  <si>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</si>
  <si>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</si>
  <si>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</si>
  <si>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</si>
  <si>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</si>
  <si>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</si>
  <si>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</si>
  <si>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</si>
  <si>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</si>
  <si>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</si>
  <si>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</si>
  <si>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</si>
  <si>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</si>
  <si>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</si>
  <si>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</si>
  <si>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</si>
  <si>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</si>
  <si>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</si>
  <si>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</si>
  <si>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</si>
  <si>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</si>
  <si>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</si>
  <si>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</si>
  <si>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</si>
  <si>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</si>
  <si>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</si>
  <si>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</si>
  <si>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</si>
  <si>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</si>
  <si>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</si>
  <si>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</si>
  <si>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</si>
  <si>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</si>
  <si>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</si>
  <si>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</si>
  <si>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</si>
  <si>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</si>
  <si>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</si>
  <si>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</si>
  <si>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</si>
  <si>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</si>
  <si>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</si>
  <si>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</si>
  <si>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</si>
  <si>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</si>
  <si>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</si>
  <si>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</si>
  <si>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</si>
  <si>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</si>
  <si>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</si>
  <si>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</si>
  <si>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</si>
  <si>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</si>
  <si>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</si>
  <si>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</si>
  <si>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</si>
  <si>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</si>
  <si>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</si>
  <si>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</si>
  <si>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</si>
  <si>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</si>
  <si>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</si>
  <si>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</si>
  <si>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</si>
  <si>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</si>
  <si>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</si>
  <si>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</si>
  <si>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</si>
  <si>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</si>
  <si>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</si>
  <si>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</si>
  <si>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</si>
  <si>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</si>
  <si>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</si>
  <si>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</si>
  <si>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</si>
  <si>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</si>
  <si>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</si>
  <si>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</si>
  <si>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</si>
  <si>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</si>
  <si>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</si>
  <si>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</si>
  <si>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</si>
  <si>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</si>
  <si>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</si>
  <si>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</si>
  <si>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</si>
  <si>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</si>
  <si>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</si>
  <si>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</si>
  <si>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</si>
  <si>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</si>
  <si>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</si>
  <si>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</si>
  <si>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</si>
  <si>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</si>
  <si>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</si>
  <si>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</si>
  <si>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</si>
  <si>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</si>
  <si>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</si>
  <si>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</si>
  <si>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</si>
  <si>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</si>
  <si>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</si>
  <si>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</si>
  <si>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</si>
  <si>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</si>
  <si>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</si>
  <si>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</si>
  <si>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</si>
  <si>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</si>
  <si>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</si>
  <si>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</si>
  <si>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</si>
  <si>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</si>
  <si>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</si>
  <si>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</si>
  <si>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</si>
  <si>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</si>
  <si>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</si>
  <si>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</si>
  <si>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</si>
  <si>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</si>
  <si>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</si>
  <si>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</si>
  <si>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</si>
  <si>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</si>
  <si>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</si>
  <si>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60 min </t>
  </si>
  <si>
    <t xml:space="preserve"> </t>
  </si>
  <si>
    <t xml:space="preserve">                                                                                                                                                                                                                                                                                                                                                                                                                                                                                                                                                                                                                                                                                                                                                                                                                                                                                                                                                                                                                                                                                                                                                                                                                                                                                                                                                                                                                                                                                                                                                                                                                                                                                                                                                                                                                                                                                                                                                                                                                                                                                                                                                                                                                                                                                                                                                                                                                                                                                                                                                                                                                                                                                                                                                                                                                                                                                                                                                                                                                                                                                                                                                                                                                                                                                                                                                                                                                                                                                                                                                                                                                                                                                                                                                                                                                                                                                                                                                                                                                                                                                                                                                                                                                                                                                                                                                                                                                                                                                                                                                                                                                                                    </t>
  </si>
  <si>
    <t xml:space="preserve"> PCM-20250215-00000830 </t>
  </si>
  <si>
    <t>LTE site still down and  site located in aramco area access issue need special permission</t>
  </si>
  <si>
    <t>PCM-20251108-00000782</t>
  </si>
  <si>
    <t>Down again 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</si>
  <si>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</si>
  <si>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</si>
  <si>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</si>
  <si>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</si>
  <si>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</si>
  <si>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</si>
  <si>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</si>
  <si>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</si>
  <si>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</si>
  <si>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 xml:space="preserve">ETA 55 mins </t>
  </si>
  <si>
    <t>TT-20251108-00363 / no PCM</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</si>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</sst>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306.7941383101861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45969.742564236112</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45969.742564236112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45969.742564236112</v>
      </c>
      <c r="H6" s="111"/>
      <c r="I6" s="109" t="str">
        <f>IFERROR(VLOOKUP(D6,DB!A:F,6,0),"")</f>
        <v/>
      </c>
      <c r="J6" s="109" t="str">
        <f>IFERROR(VLOOKUP(D6,DB!A:G,7,0),"")</f>
        <v/>
      </c>
      <c r="K6" s="113"/>
      <c r="L6" s="114" t="str">
        <f>IFERROR(VLOOKUP(D6,DB!A:I,9,0),"")</f>
        <v/>
      </c>
    </row>
    <row r="7" spans="1:15" ht="15" customHeight="1">
      <c r="A7" s="108"/>
      <c r="B7" s="109" t="str">
        <f>IFERROR(VLOOKUP(D7,DB!A:K,11,0),"")</f>
        <v>R1</v>
      </c>
      <c r="C7" s="109"/>
      <c r="D7" s="109" t="s">
        <v>20831</v>
      </c>
      <c r="E7" s="110"/>
      <c r="F7" s="111"/>
      <c r="G7" s="112">
        <f t="shared" ca="1" si="0"/>
        <v>45969.742564236112</v>
      </c>
      <c r="H7" s="111"/>
      <c r="I7" s="109" t="str">
        <f>IFERROR(VLOOKUP(D7,DB!A:F,6,0),"")</f>
        <v>SCECO</v>
      </c>
      <c r="J7" s="109" t="str">
        <f>IFERROR(VLOOKUP(D7,DB!A:G,7,0),"")</f>
        <v>Vandalized</v>
      </c>
      <c r="K7" s="113"/>
      <c r="L7" s="114" t="str">
        <f>IFERROR(VLOOKUP(D7,DB!A:I,9,0),"")</f>
        <v>Latis</v>
      </c>
    </row>
    <row r="8" spans="1:15" ht="15" customHeight="1">
      <c r="A8" s="108"/>
      <c r="B8" s="109" t="str">
        <f>IFERROR(VLOOKUP(D8,DB!A:K,11,0),"")</f>
        <v/>
      </c>
      <c r="C8" s="109"/>
      <c r="D8" s="109"/>
      <c r="E8" s="110"/>
      <c r="F8" s="111"/>
      <c r="G8" s="112">
        <f t="shared" ca="1" si="0"/>
        <v>45969.742564236112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45969.742564236112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45969.742564236112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45969.742564236112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45969.742564236112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45969.742564236112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45969.742564236112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45969.742564236112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45969.742564236112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45969.742564236112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45969.742564236112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45969.742564236112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45969.742564236112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45969.742564236112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45969.742564236112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45969.742564236112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45969.742564236112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45969.742564236112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45969.742564236112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45969.742564236112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45969.742564236112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45969.742564236112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45969.742564236112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45969.742564236112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45969.742564236112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45969.742564236112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45969.742564236112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45969.742564236112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45969.742564236112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45969.742564236112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45969.742564236112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45969.742564236112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45969.742564236112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45969.742564236112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45969.742564236112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45969.742564236112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45969.742564236112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45969.742564236112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45969.742564236112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45969.742564236112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45969.742564236112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45969.742564236112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45969.742564236112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45969.742564236112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45969.742564236112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45969.742564236112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45969.742564236112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45969.742564236112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45969.742564236112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45969.742564236112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45969.742564236112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45969.742564236112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45969.742564236112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45969.742564236112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45969.742564236112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45969.742564236112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45969.742564236112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45969.742564236112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45969.742564236112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45969.742564236112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45969.742564236112</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45969.742564236112</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45969.742564236112</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C446548D-D90E-420F-ACCD-0ACB8A98EB0C}"/>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144.74272627315077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45969.742564236112</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45969.742564236112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45969.742564236112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45969.742564236112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45969.742564236112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45969.742564236112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45969.742564236112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45969.742564236112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45969.742564236112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45969.742564236112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45969.742564236112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45969.742564236112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45969.742564236112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45969.742564236112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45969.742564236112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45969.742564236112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45969.742564236112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45969.742564236112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45969.742564236112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45969.742564236112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45969.742564236112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45969.742564236112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45969.742564236112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45969.742564236112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45969.742564236112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45969.742564236112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45969.742564236112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45969.742564236112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45969.742564236112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45969.742564236112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45969.742564236112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45969.742564236112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45969.742564236112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45969.742564236112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45969.742564236112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45969.742564236112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45969.742564236112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45969.742564236112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45969.742564236112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45969.742564236112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45969.742564236112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45969.742564236112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45969.742564236112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45969.742564236112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45969.742564236112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45969.742564236112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45969.742564236112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45969.742564236112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45969.742564236112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45969.742564236112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45969.742564236112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45969.742564236112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45969.742564236112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45969.742564236112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45969.742564236112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45969.742564236112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45969.742564236112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45969.742564236112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45969.742564236112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45969.742564236112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45969.742564236112</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45969.742564236112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45969.742564236112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45969.742564236112</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45969.742564236112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45969.742564236112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45969.742564236112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45969.742564236112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45969.742564236112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45969.742564236112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45969.742564236112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45969.742564236112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45969.742564236112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45969.742564236112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45969.742564236112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45969.742564236112</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45969.742564236112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45969.742564236112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45969.742564236112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45969.742564236112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45969.742564236112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45969.742564236112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45969.742564236112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45969.742564236112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45969.742564236112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45969.742564236112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45969.742564236112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45969.742564236112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45969.742564236112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45969.742564236112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45969.742564236112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45969.742564236112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45969.742564236112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45969.742564236112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45969.742564236112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45969.742564236112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45969.742564236112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45969.742564236112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45969.742564236112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45969.742564236112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45969.742564236112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45969.742564236112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45969.742564236112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45969.742564236112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45969.742564236112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45969.742564236112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45969.742564236112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45969.742564236112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45969.742564236112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45969.742564236112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45969.742564236112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45969.742564236112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45969.742564236112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45969.742564236112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45969.742564236112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45969.742564236112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45969.742564236112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45969.742564236112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45969.742564236112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45969.742564236112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45969.742564236112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45969.742564236112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45969.742564236112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45969.742564236112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45969.742564236112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45969.742564236112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45969.742564236112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45969.742564236112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45969.742564236112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45969.742564236112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45969.742564236112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45969.742564236112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45969.742564236112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45969.742564236112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45969.742564236112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45969.742564236112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45969.742564236112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45969.742564236112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45969.742564236112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45969.742564236112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45969.742564236112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45969.742564236112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45969.742564236112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45969.742564236112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45969.742564236112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45969.742564236112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45969.742564236112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45969.742564236112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45969.742564236112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45969.742564236112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45969.742564236112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45969.742564236112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45969.742564236112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45969.742564236112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45969.742564236112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45969.742564236112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45969.742564236112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45969.742564236112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45969.742564236112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45969.742564236112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45969.742564236112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45969.742564236112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45969.742564236112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45969.742564236112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45969.742564236112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45969.742564236112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45969.742564236112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45969.742564236112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45969.742564236112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45969.742564236112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45969.742564236112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45969.742564236112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45969.742564236112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45969.742564236112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45969.742564236112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45969.742564236112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45969.742564236112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45969.742564236112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45969.742564236112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45969.742564236112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45969.742564236112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45969.742564236112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45969.742564236112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45969.742564236112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45969.742564236112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45969.742564236112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45969.742564236112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45969.742564236112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45969.742564236112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45969.742564236112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45969.742564236112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45969.742564236112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45969.742564236112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45969.742564236112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45969.742564236112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45969.742564236112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45969.742564236112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45969.742564236112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45969.742564236112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45969.742564236112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45969.742564236112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45969.742564236112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45969.742564236112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45969.742564236112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45969.742564236112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45969.742564236112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45969.742564236112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45969.742564236112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45969.742564236112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45969.742564236112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45969.742564236112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45969.742564236112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45969.742564236112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45969.742564236112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45969.742564236112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45969.742564236112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45969.742564236112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45969.742564236112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45969.742564236112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45969.742564236112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45969.742564236112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45969.742564236112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45969.742564236112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45969.742564236112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45969.742564236112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45969.742564236112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45969.742564236112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45969.742564236112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45969.742564236112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45969.742564236112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45969.742564236112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45969.742564236112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45969.742564236112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45969.742564236112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45969.742564236112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45969.742564236112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45969.742564236112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45969.742564236112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45969.742564236112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45969.742564236112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45969.742564236112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45969.742564236112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45969.742564236112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45969.742564236112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45969.742564236112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45969.742564236112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45969.742564236112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45969.742564236112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45969.742564236112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45969.742564236112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45969.742564236112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45969.742564236112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45969.742564236112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45969.742564236112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45969.742564236112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45969.742564236112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45969.742564236112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45969.742564236112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45969.742564236112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45969.742564236112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45969.742564236112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45969.742564236112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45969.742564236112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45969.742564236112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45969.742564236112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45969.742564236112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45969.742564236112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45969.742564236112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45969.742564236112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45969.742564236112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45969.742564236112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45969.742564236112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45969.742564236112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45969.742564236112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45969.742564236112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45969.742564236112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45969.742564236112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45969.742564236112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45969.742564236112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45969.742564236112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45969.742564236112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45969.742564236112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45969.742564236112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45969.742564236112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45969.742564236112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45969.742564236112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45969.742564236112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45969.742564236112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45969.742564236112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45969.742564236112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45969.742564236112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45969.742564236112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45969.742564236112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45969.742564236112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45969.742564236112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45969.742564236112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45969.742564236112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45969.742564236112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45969.742564236112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45969.742564236112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45969.742564236112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45969.742564236112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45969.742564236112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45969.742564236112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45969.742564236112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45969.742564236112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45969.742564236112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45969.742564236112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45969.742564236112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45969.742564236112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45969.742564236112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45969.742564236112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45969.742564236112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45969.742564236112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45969.742564236112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45969.742564236112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45969.742564236112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45969.742564236112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45969.742564236112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45969.742564236112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45969.742564236112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45969.742564236112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45969.742564236112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45969.742564236112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45969.742564236112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45969.742564236112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45969.742564236112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45969.742564236112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45969.742564236112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45969.742564236112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45969.742564236112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45969.742564236112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45969.742564236112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45969.742564236112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45969.742564236112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45969.742564236112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45969.742564236112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45969.742564236112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45969.742564236112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45969.742564236112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45969.742564236112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45969.742564236112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45969.742564236112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45969.742564236112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45969.742564236112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45969.742564236112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45969.742564236112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45969.742564236112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45969.742564236112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45969.742564236112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45969.742564236112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45969.742564236112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45969.742564236112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45969.742564236112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45969.742564236112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45969.742564236112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45969.742564236112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45969.742564236112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45969.742564236112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45969.742564236112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45969.742564236112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45969.742564236112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45969.742564236112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45969.742564236112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45969.742564236112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45969.742564236112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45969.742564236112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45969.742564236112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45969.742564236112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45969.742564236112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45969.742564236112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45969.742564236112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45969.742564236112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45969.742564236112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45969.742564236112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45969.742564236112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45969.742564236112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45969.742564236112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45969.742564236112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45969.742564236112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45969.742564236112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45969.742564236112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45969.742564236112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45969.742564236112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45969.742564236112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45969.742564236112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45969.742564236112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45969.742564236112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45969.742564236112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45969.742564236112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45969.742564236112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45969.742564236112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45969.742564236112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45969.742564236112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45969.742564236112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45969.742564236112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45969.742564236112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45969.742564236112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45969.742564236112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45969.742564236112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45969.742564236112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45969.742564236112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45969.742564236112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45969.742564236112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45969.742564236112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45969.742564236112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45969.742564236112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45969.742564236112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45969.742564236112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45969.742564236112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45969.742564236112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45969.742564236112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45969.742564236112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45969.742564236112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45969.742564236112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45969.742564236112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45969.742564236112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45969.742564236112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45969.742564236112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45969.742564236112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45969.742564236112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45969.742564236112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45969.742564236112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45969.742564236112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45969.742564236112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45969.742564236112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45969.742564236112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45969.742564236112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45969.742564236112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45969.742564236112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45969.742564236112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45969.742564236112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45969.742564236112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45969.742564236112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45969.742564236112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45969.742564236112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45969.742564236112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45969.742564236112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45969.742564236112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45969.742564236112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45969.742564236112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45969.742564236112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45969.742564236112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45969.742564236112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45969.742564236112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45969.742564236112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45969.742564236112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45969.742564236112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45969.742564236112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45969.742564236112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45969.742564236112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45969.742564236112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45969.742564236112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45969.742564236112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45969.742564236112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45969.742564236112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45969.742564236112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45969.742564236112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45969.742564236112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45969.742564236112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45969.742564236112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45969.742564236112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45969.742564236112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45969.742564236112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45969.742564236112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45969.742564236112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45969.742564236112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45969.742564236112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45969.742564236112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45969.742564236112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45969.742564236112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45969.742564236112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45969.742564236112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45969.742564236112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45969.742564236112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45969.742564236112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45969.742564236112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45969.742564236112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45969.742564236112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45969.742564236112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45969.742564236112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45969.742564236112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45969.742564236112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45969.742564236112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45969.742564236112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45969.742564236112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45969.742564236112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45969.742564236112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45969.742564236112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45969.742564236112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45969.742564236112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45969.742564236112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45969.742564236112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45969.742564236112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45969.742564236112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45969.742564236112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45969.742564236112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45969.742564236112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45969.742564236112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45969.742564236112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45969.742564236112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45969.742564236112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45969.742564236112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45969.742564236112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45969.742564236112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45969.742564236112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45969.742564236112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45969.742564236112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45969.742564236112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45969.742564236112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45969.742564236112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45969.742564236112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45969.742564236112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45969.742564236112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45969.742564236112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45969.742564236112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45969.742564236112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45969.742564236112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45969.742564236112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45969.742564236112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45969.742564236112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45969.742564236112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45969.742564236112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45969.742564236112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45969.742564236112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45969.742564236112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45969.742564236112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45969.742564236112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45969.742564236112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45969.742564236112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45969.742564236112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45969.742564236112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45969.742564236112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45969.742564236112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45969.742564236112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45969.742564236112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45969.742564236112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45969.742564236112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45969.742564236112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45969.742564236112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45969.742564236112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45969.742564236112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45969.742564236112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45969.742564236112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45969.742564236112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45969.742564236112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45969.742564236112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45969.742564236112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45969.742564236112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45969.742564236112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45969.742564236112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45969.742564236112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45969.742564236112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45969.742564236112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45969.742564236112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45969.742564236112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45969.742564236112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45969.742564236112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45969.742564236112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45969.742564236112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45969.742564236112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45969.742564236112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45969.742564236112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45969.742564236112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45969.742564236112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45969.742564236112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45969.742564236112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45969.742564236112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45969.742564236112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45969.742564236112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45969.742564236112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45969.742564236112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45969.742564236112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45969.742564236112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45969.742564236112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45969.742564236112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45969.742564236112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45969.742564236112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45969.742564236112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45969.742564236112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45969.742564236112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45969.742564236112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45969.742564236112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45969.742564236112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45969.742564236112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45969.742564236112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45969.742564236112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45969.742564236112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45969.742564236112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45969.742564236112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45969.742564236112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45969.742564236112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45969.742564236112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45969.742564236112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45969.742564236112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45969.742564236112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45969.742564236112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45969.742564236112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45969.742564236112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45969.742564236112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45969.742564236112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45969.742564236112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45969.742564236112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45969.742564236112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45969.742564236112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45969.742564236112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45969.742564236112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45969.742564236112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45969.742564236112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45969.742564236112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45969.742564236112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45969.742564236112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45969.742564236112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45969.742564236112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45969.742564236112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45969.742564236112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45969.742564236112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45969.742564236112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45969.742564236112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45969.742564236112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45969.742564236112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45969.742564236112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45969.742564236112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45969.742564236112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45969.742564236112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45969.742564236112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45969.742564236112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45969.742564236112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45969.742564236112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45969.742564236112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45969.742564236112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45969.742564236112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45969.742564236112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45969.742564236112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45969.742564236112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45969.742564236112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45969.742564236112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45969.742564236112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45969.742564236112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45969.742564236112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45969.742564236112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45969.742564236112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45969.742564236112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45969.742564236112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45969.742564236112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45969.742564236112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45969.742564236112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45969.742564236112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45969.742564236112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45969.742564236112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45969.742564236112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45969.742564236112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45969.742564236112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45969.742564236112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45969.742564236112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45969.742564236112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45969.742564236112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45969.742564236112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45969.742564236112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45969.742564236112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45969.742564236112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45969.742564236112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45969.742564236112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45969.742564236112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45969.742564236112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45969.742564236112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45969.742564236112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45969.742564236112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45969.742564236112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45969.742564236112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45969.742564236112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45969.742564236112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45969.742564236112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45969.742564236112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45969.742564236112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45969.742564236112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45969.742564236112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45969.742564236112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45969.742564236112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45969.742564236112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45969.742564236112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45969.742564236112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45969.742564236112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45969.742564236112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45969.742564236112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45969.742564236112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45969.742564236112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45969.742564236112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45969.742564236112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45969.742564236112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45969.742564236112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45969.742564236112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45969.742564236112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45969.742564236112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45969.742564236112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45969.742564236112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45969.742564236112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45969.742564236112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45969.742564236112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45969.742564236112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45969.742564236112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45969.742564236112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45969.742564236112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45969.742564236112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45969.742564236112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45969.742564236112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45969.742564236112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45969.742564236112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45969.742564236112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45969.742564236112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45969.742564236112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45969.742564236112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45969.742564236112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45969.742564236112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45969.742564236112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45969.742564236112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45969.742564236112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45969.742564236112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45969.742564236112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45969.742564236112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45969.742564236112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45969.742564236112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45969.742564236112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45969.742564236112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45969.742564236112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45969.742564236112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45969.742564236112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45969.742564236112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45969.742564236112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45969.742564236112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45969.742564236112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45969.742564236112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45969.742564236112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45969.742564236112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45969.742564236112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45969.742564236112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45969.742564236112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45969.742564236112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45969.742564236112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45969.742564236112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45969.742564236112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45969.742564236112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45969.742564236112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45969.742564236112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45969.742564236112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45969.742564236112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45969.742564236112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45969.742564236112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45969.742564236112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45969.742564236112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45969.742564236112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45969.742564236112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45969.742564236112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45969.742564236112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45969.742564236112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45969.742564236112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45969.742564236112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45969.742564236112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45969.742564236112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45969.742564236112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45969.742564236112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45969.742564236112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45969.742564236112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45969.742564236112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45969.742564236112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45969.742564236112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45969.742564236112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45969.742564236112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45969.742564236112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45969.742564236112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45969.742564236112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45969.742564236112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45969.742564236112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45969.742564236112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45969.742564236112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45969.742564236112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45969.742564236112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45969.742564236112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45969.742564236112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45969.742564236112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45969.742564236112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45969.742564236112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45969.742564236112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45969.742564236112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45969.742564236112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45969.742564236112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45969.742564236112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45969.742564236112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45969.742564236112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45969.742564236112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45969.742564236112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45969.742564236112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45969.742564236112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45969.742564236112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45969.742564236112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45969.742564236112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45969.742564236112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45969.742564236112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45969.742564236112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45969.742564236112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45969.742564236112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45969.742564236112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45969.742564236112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45969.742564236112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45969.742564236112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45969.742564236112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45969.742564236112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45969.742564236112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45969.742564236112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45969.742564236112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45969.742564236112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45969.742564236112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45969.742564236112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45969.742564236112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45969.742564236112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45969.742564236112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45969.742564236112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45969.742564236112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45969.742564236112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45969.742564236112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45969.742564236112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45969.742564236112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45969.742564236112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45969.742564236112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45969.742564236112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45969.742564236112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45969.742564236112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45969.742564236112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45969.742564236112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45969.742564236112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45969.742564236112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45969.742564236112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45969.742564236112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45969.742564236112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45969.742564236112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45969.742564236112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45969.742564236112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45969.742564236112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45969.742564236112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45969.742564236112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45969.742564236112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45969.742564236112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45969.742564236112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45969.742564236112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45969.742564236112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45969.742564236112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45969.742564236112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45969.742564236112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45969.742564236112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45969.742564236112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45969.742564236112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45969.742564236112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45969.742564236112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45969.742564236112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45969.742564236112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45969.742564236112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45969.742564236112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45969.742564236112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45969.742564236112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45969.742564236112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45969.742564236112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45969.742564236112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45969.742564236112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45969.742564236112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45969.742564236112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45969.742564236112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45969.742564236112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45969.742564236112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45969.742564236112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45969.742564236112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45969.742564236112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45969.742564236112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45969.742564236112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45969.742564236112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45969.742564236112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45969.742564236112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45969.742564236112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45969.742564236112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45969.742564236112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45969.742564236112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45969.742564236112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45969.742564236112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45969.742564236112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45969.742564236112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45969.742564236112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45969.742564236112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45969.742564236112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45969.742564236112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45969.742564236112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45969.742564236112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45969.742564236112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45969.742564236112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45969.742564236112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45969.742564236112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45969.742564236112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45969.742564236112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45969.742564236112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45969.742564236112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45969.742564236112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45969.742564236112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45969.742564236112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45969.742564236112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45969.742564236112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45969.742564236112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45969.742564236112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45969.742564236112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45969.742564236112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45969.742564236112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45969.742564236112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45969.742564236112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45969.742564236112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45969.742564236112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45969.742564236112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45969.742564236112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45969.742564236112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45969.742564236112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45969.742564236112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45969.742564236112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45969.742564236112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45969.742564236112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45969.742564236112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45969.742564236112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45969.742564236112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45969.742564236112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45969.742564236112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45969.742564236112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45969.742564236112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45969.742564236112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45969.742564236112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45969.742564236112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45969.742564236112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45969.742564236112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45969.742564236112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45969.742564236112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45969.742564236112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45969.742564236112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45969.742564236112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45969.742564236112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45969.742564236112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45969.742564236112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45969.742564236112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45969.742564236112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45969.742564236112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45969.742564236112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45969.742564236112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45969.742564236112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45969.742564236112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45969.742564236112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45969.742564236112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45969.742564236112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45969.742564236112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45969.742564236112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45969.742564236112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45969.742564236112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45969.742564236112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45969.742564236112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45969.742564236112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45969.742564236112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45969.742564236112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45969.742564236112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45969.742564236112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45969.742564236112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45969.742564236112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45969.742564236112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45969.742564236112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45969.742564236112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45969.742564236112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45969.742564236112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45969.742564236112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45969.742564236112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45969.742564236112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45969.742564236112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45969.742564236112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45969.742564236112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45969.742564236112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45969.742564236112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45969.742564236112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45969.742564236112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45969.742564236112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45969.742564236112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45969.742564236112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45969.742564236112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45969.742564236112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45969.742564236112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45969.742564236112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45969.742564236112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45969.742564236112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45969.742564236112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45969.742564236112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45969.742564236112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45969.742564236112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45969.742564236112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45969.742564236112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45969.742564236112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45969.742564236112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45969.742564236112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45969.742564236112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45969.742564236112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45969.742564236112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45969.742564236112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45969.742564236112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45969.742564236112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45969.742564236112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45969.742564236112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45969.742564236112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45969.742564236112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45969.742564236112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45969.742564236112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45969.742564236112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45969.742564236112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45969.742564236112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45969.742564236112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45969.742564236112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45969.742564236112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45969.742564236112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45969.742564236112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45969.742564236112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45969.742564236112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45969.742564236112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45969.742564236112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45969.742564236112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45969.742564236112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45969.742564236112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45969.742564236112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45969.742564236112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45969.742564236112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45969.742564236112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45969.742564236112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45969.742564236112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45969.742564236112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45969.742564236112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45969.742564236112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45969.742564236112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45969.742564236112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45969.742564236112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45969.742564236112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45969.742564236112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45969.742564236112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45969.742564236112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45969.742564236112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45969.742564236112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45969.742564236112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45969.742564236112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45969.742564236112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45969.742564236112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45969.742564236112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45969.742564236112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45969.742564236112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45969.742564236112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45969.742564236112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45969.742564236112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45969.742564236112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45969.742564236112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45969.742564236112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45969.742564236112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45969.742564236112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45969.742564236112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45969.742564236112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45969.742564236112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45969.742564236112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45969.742564236112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45969.742564236112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45969.742564236112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45969.742564236112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45969.742564236112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45969.742564236112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45969.742564236112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45969.742564236112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45969.742564236112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45969.742564236112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45969.742564236112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45969.742564236112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45969.742564236112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45969.742564236112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45969.742564236112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45969.742564236112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45969.742564236112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45969.742564236112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45969.742564236112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45969.742564236112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45969.742564236112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45969.742564236112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45969.742564236112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45969.742564236112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45969.742564236112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45969.742564236112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45969.742564236112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45969.742564236112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45969.742564236112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45969.742564236112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45969.742564236112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45969.742564236112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45969.742564236112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45969.742564236112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45969.742564236112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45969.742564236112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45969.742564236112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45969.742564236112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45969.742564236112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45969.742564236112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45969.742564236112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45969.742564236112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45969.742564236112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45969.742564236112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45969.742564236112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45969.742564236112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45969.742564236112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45969.742564236112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45969.742564236112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45969.742564236112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45969.742564236112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45969.742564236112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45969.742564236112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45969.742564236112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45969.742564236112</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7" ca="1" si="0">IFERROR(NOW()-F2,"")</f>
        <v>266.26184664351604</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38895</v>
      </c>
      <c r="E3" s="95" t="s">
        <v>39021</v>
      </c>
      <c r="F3" s="96"/>
      <c r="G3" s="136">
        <f t="shared" ca="1" si="0"/>
        <v>45969.742564236112</v>
      </c>
      <c r="H3" s="96">
        <v>45969.690370370372</v>
      </c>
      <c r="I3" s="135" t="str">
        <f>IFERROR(VLOOKUP(D3,DB!A:F,6,0),"")</f>
        <v>Generator-SG</v>
      </c>
      <c r="J3" s="135" t="str">
        <f>IFERROR(VLOOKUP(D3,DB!A:G,7,0),"")</f>
        <v>Vandalized</v>
      </c>
      <c r="K3" s="98" t="s">
        <v>39112</v>
      </c>
      <c r="L3" s="92" t="str">
        <f>IFERROR(VLOOKUP(D3,DB!A:I,9,0),"")</f>
        <v>Latis</v>
      </c>
    </row>
    <row r="4" spans="1:16" ht="15" customHeight="1">
      <c r="A4" s="135"/>
      <c r="B4" s="135" t="str">
        <f>IFERROR(VLOOKUP(D4,DB!A:K,11,0),"")</f>
        <v/>
      </c>
      <c r="C4" s="94"/>
      <c r="D4" s="92"/>
      <c r="E4" s="95"/>
      <c r="F4" s="96"/>
      <c r="G4" s="136">
        <f t="shared" ca="1" si="0"/>
        <v>45969.742564236112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45969.742564236112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45969.742564236112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45969.742564236112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45969.742564236112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45969.742564236112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45969.742564236112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45969.742564236112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45969.742564236112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45969.742564236112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45969.742564236112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45969.742564236112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45969.742564236112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45969.742564236112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ref="G18:G49" ca="1" si="1">IFERROR(NOW()-F18,"")</f>
        <v>45969.742564236112</v>
      </c>
      <c r="H18" s="96"/>
      <c r="I18" s="135" t="str">
        <f>IFERROR(VLOOKUP(D18,DB!A:F,6,0),"")</f>
        <v/>
      </c>
      <c r="J18" s="135" t="str">
        <f>IFERROR(VLOOKUP(D18,DB!A:G,7,0),"")</f>
        <v/>
      </c>
      <c r="K18" s="98"/>
      <c r="L18" s="92" t="str">
        <f>IFERROR(VLOOKUP(D18,DB!A:I,9,0),"")</f>
        <v/>
      </c>
    </row>
    <row r="19" spans="1:12" ht="15" customHeight="1">
      <c r="A19" s="135"/>
      <c r="B19" s="135"/>
      <c r="C19" s="94"/>
      <c r="D19" s="92"/>
      <c r="E19" s="95"/>
      <c r="F19" s="96"/>
      <c r="G19" s="136"/>
      <c r="H19" s="96"/>
      <c r="I19" s="135"/>
      <c r="J19" s="135"/>
      <c r="K19" s="98"/>
      <c r="L19" s="92"/>
    </row>
    <row r="20" spans="1:12" ht="15" customHeight="1">
      <c r="A20" s="135"/>
      <c r="B20" s="135"/>
      <c r="C20" s="94"/>
      <c r="D20" s="92"/>
      <c r="E20" s="95"/>
      <c r="F20" s="96"/>
      <c r="G20" s="136"/>
      <c r="H20" s="96"/>
      <c r="I20" s="135"/>
      <c r="J20" s="135"/>
      <c r="K20" s="98"/>
      <c r="L20" s="92"/>
    </row>
    <row r="21" spans="1:12" ht="15" customHeight="1">
      <c r="A21" s="135"/>
      <c r="B21" s="135" t="str">
        <f>IFERROR(VLOOKUP(D21,DB!A:K,11,0),"")</f>
        <v/>
      </c>
      <c r="C21" s="94"/>
      <c r="D21" s="92"/>
      <c r="E21" s="95"/>
      <c r="F21" s="96"/>
      <c r="G21" s="136">
        <f t="shared" ca="1" si="1"/>
        <v>45969.742564236112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45969.742564236112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45969.742564236112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45969.742564236112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45969.742564236112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45969.742564236112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45969.742564236112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45969.742564236112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45969.742564236112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45969.742564236112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45969.742564236112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45969.742564236112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45969.742564236112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45969.742564236112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45969.742564236112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45969.742564236112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45969.742564236112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45969.742564236112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45969.742564236112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45969.742564236112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45969.742564236112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45969.742564236112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45969.742564236112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45969.742564236112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45969.742564236112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45969.742564236112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45969.742564236112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45969.742564236112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45969.742564236112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ref="G50:G81" ca="1" si="2">IFERROR(NOW()-F50,"")</f>
        <v>45969.742564236112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45969.742564236112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45969.742564236112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45969.742564236112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45969.742564236112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45969.742564236112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45969.742564236112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45969.742564236112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45969.742564236112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45969.742564236112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45969.742564236112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45969.742564236112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45969.742564236112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45969.742564236112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45969.742564236112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45969.742564236112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45969.742564236112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45969.742564236112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45969.742564236112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45969.742564236112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45969.742564236112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45969.742564236112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45969.742564236112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45969.742564236112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45969.742564236112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45969.742564236112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45969.742564236112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45969.742564236112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45969.742564236112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45969.742564236112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45969.742564236112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45969.742564236112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ref="G82:G113" ca="1" si="3">IFERROR(NOW()-F82,"")</f>
        <v>45969.742564236112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45969.742564236112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45969.742564236112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45969.742564236112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45969.742564236112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45969.742564236112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45969.742564236112</v>
      </c>
      <c r="H88" s="96"/>
      <c r="I88" s="135" t="str">
        <f>IFERROR(VLOOKUP(D88,DB!A:F,6,0),"")</f>
        <v/>
      </c>
      <c r="J88" s="135" t="str">
        <f>IFERROR(VLOOKUP(D88,DB!A:G,7,0),"")</f>
        <v/>
      </c>
      <c r="K88" s="98"/>
      <c r="L88" s="92" t="str">
        <f>IFERROR(VLOOKUP(D88,DB!A:I,9,0),"")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77.910504050923919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43.553686921295593</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6" ca="1" si="1">IFERROR(NOW()-F4,"")</f>
        <v>21.081453124999825</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45969.742564236112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45969.742564236112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45969.742564236112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45969.742564236112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45969.742564236112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45969.742564236112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45969.742564236112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45969.742564236112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45969.742564236112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45969.742564236112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45969.742564236112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45969.742564236112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45969.742564236112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45969.742564236112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45969.742564236112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45969.742564236112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45969.742564236112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45969.742564236112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45969.742564236112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45969.742564236112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45969.742564236112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45969.742564236112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45969.742564236112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45969.742564236112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45969.742564236112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45969.742564236112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45969.742564236112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45969.742564236112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45969.742564236112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45969.742564236112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45969.742564236112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45969.742564236112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45969.742564236112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45969.742564236112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45969.742564236112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45969.742564236112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45969.742564236112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45969.742564236112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45969.742564236112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45969.742564236112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45969.742564236112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45969.742564236112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45969.742564236112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45969.742564236112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45969.742564236112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45969.742564236112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45969.742564236112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45969.742564236112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45969.742564236112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45969.742564236112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45969.742564236112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45969.742564236112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45969.742564236112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45969.742564236112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45969.742564236112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45969.742564236112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45969.742564236112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45969.742564236112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45969.742564236112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45969.742564236112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45969.742564236112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45969.742564236112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45969.742564236112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45969.742564236112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45969.742564236112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45969.742564236112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45969.742564236112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45969.742564236112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45969.742564236112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45969.742564236112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45969.742564236112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45969.742564236112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45969.742564236112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45969.742564236112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45969.742564236112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45969.742564236112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45969.742564236112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45969.742564236112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45969.742564236112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45969.742564236112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45969.742564236112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45969.742564236112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45969.742564236112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45969.742564236112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45969.742564236112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45969.742564236112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45969.742564236112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45969.742564236112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45969.742564236112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45969.742564236112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45969.742564236112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45969.742564236112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45969.742564236112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45969.742564236112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45969.742564236112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45969.742564236112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45969.742564236112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45969.742564236112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45969.742564236112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45969.742564236112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45969.742564236112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45969.742564236112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45969.742564236112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45969.742564236112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45969.742564236112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45969.742564236112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45969.742564236112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45969.742564236112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45969.742564236112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45969.742564236112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45969.742564236112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45969.742564236112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45969.742564236112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45969.742564236112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45969.742564236112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45969.742564236112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45969.742564236112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45969.742564236112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45969.742564236112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45969.742564236112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45969.742564236112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45969.742564236112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45969.742564236112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45969.742564236112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45969.742564236112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45969.742564236112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45969.742564236112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45969.742564236112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45969.742564236112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45969.742564236112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45969.742564236112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45969.742564236112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45969.742564236112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45969.742564236112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45969.742564236112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45969.742564236112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45969.742564236112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45969.742564236112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45969.742564236112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45969.742564236112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45969.742564236112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45969.742564236112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45969.742564236112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45969.742564236112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45969.742564236112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45969.742564236112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45969.742564236112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45969.742564236112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45969.742564236112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45969.742564236112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45969.742564236112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45969.742564236112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45969.742564236112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45969.742564236112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45969.742564236112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45969.742564236112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45969.742564236112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45969.742564236112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45969.742564236112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45969.742564236112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45969.742564236112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45969.742564236112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45969.742564236112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45969.742564236112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45969.742564236112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45969.742564236112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45969.742564236112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45969.742564236112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45969.742564236112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45969.742564236112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45969.742564236112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45969.742564236112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45969.742564236112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45969.742564236112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45969.742564236112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45969.742564236112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45969.742564236112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45969.742564236112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45969.742564236112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45969.742564236112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45969.742564236112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45969.742564236112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45969.742564236112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45969.742564236112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45969.742564236112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45969.742564236112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45969.742564236112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45969.742564236112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45969.742564236112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45969.742564236112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45969.742564236112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45969.742564236112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45969.742564236112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45969.742564236112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45969.742564236112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45969.742564236112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45969.742564236112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45969.742564236112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45969.742564236112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45969.742564236112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45969.742564236112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45969.742564236112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45969.742564236112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45969.742564236112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45969.742564236112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45969.742564236112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45969.742564236112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45969.742564236112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45969.742564236112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45969.742564236112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45969.742564236112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45969.742564236112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45969.742564236112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45969.742564236112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45969.742564236112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45969.742564236112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45969.742564236112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45969.742564236112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45969.742564236112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45969.742564236112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45969.742564236112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45969.742564236112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45969.742564236112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45969.742564236112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45969.742564236112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45969.742564236112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45969.742564236112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45969.742564236112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45969.742564236112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45969.742564236112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45969.742564236112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45969.742564236112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45969.742564236112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45969.742564236112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45969.742564236112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45969.742564236112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45969.742564236112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45969.742564236112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45969.742564236112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45969.742564236112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45969.742564236112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45969.742564236112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45969.742564236112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45969.742564236112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45969.742564236112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45969.742564236112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45969.742564236112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45969.742564236112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45969.742564236112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45969.742564236112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45969.742564236112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45969.742564236112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45969.742564236112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45969.742564236112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45969.742564236112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45969.742564236112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45969.742564236112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45969.742564236112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45969.742564236112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45969.742564236112</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45969.742564236112</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45969.742564236112</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9"/>
  <sheetViews>
    <sheetView tabSelected="1" workbookViewId="0">
      <selection activeCell="F9" sqref="F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2</v>
      </c>
      <c r="D2" s="145" t="s">
        <v>35165</v>
      </c>
      <c r="E2" s="124"/>
      <c r="F2" s="144"/>
      <c r="G2" s="105">
        <f t="shared" ref="G2:G7" ca="1" si="0">IFERROR(NOW()-F2,"-")</f>
        <v>45969.742564236112</v>
      </c>
      <c r="H2" s="144">
        <v>45969.679212962961</v>
      </c>
      <c r="I2" s="142" t="str">
        <f>IFERROR(VLOOKUP(D2,DB!A:F,6,0),"")</f>
        <v>SCECO</v>
      </c>
      <c r="J2" s="142" t="str">
        <f>IFERROR(VLOOKUP(D2,DB!A:G,7,0),"")</f>
        <v>Vandalized</v>
      </c>
      <c r="K2" s="146" t="s">
        <v>39122</v>
      </c>
      <c r="L2" s="147" t="str">
        <f>IFERROR(VLOOKUP(D2,DB!A:I,9,0),"")</f>
        <v>Latis</v>
      </c>
    </row>
    <row r="3" spans="1:16382" ht="31.5" customHeight="1">
      <c r="A3" s="141" t="s">
        <v>39123</v>
      </c>
      <c r="B3" s="142" t="str">
        <f>IFERROR(VLOOKUP(D3,DB!A:K,11,0),"")</f>
        <v>R6</v>
      </c>
      <c r="C3" s="143">
        <v>1</v>
      </c>
      <c r="D3" s="145" t="s">
        <v>37476</v>
      </c>
      <c r="E3" s="124"/>
      <c r="F3" s="144"/>
      <c r="G3" s="105">
        <f t="shared" ca="1" si="0"/>
        <v>45969.742564236112</v>
      </c>
      <c r="H3" s="144">
        <v>45969.683680555558</v>
      </c>
      <c r="I3" s="142" t="str">
        <f>IFERROR(VLOOKUP(D3,DB!A:F,6,0),"")</f>
        <v>Generator-SG</v>
      </c>
      <c r="J3" s="142" t="str">
        <f>IFERROR(VLOOKUP(D3,DB!A:G,7,0),"")</f>
        <v>Dead</v>
      </c>
      <c r="K3" s="146" t="s">
        <v>39124</v>
      </c>
      <c r="L3" s="147" t="str">
        <f>IFERROR(VLOOKUP(D3,DB!A:I,9,0),"")</f>
        <v>Latis</v>
      </c>
    </row>
    <row r="4" spans="1:16382" ht="31.5" customHeight="1">
      <c r="A4" s="141"/>
      <c r="B4" s="142" t="str">
        <f>IFERROR(VLOOKUP(D4,DB!A:K,11,0),"")</f>
        <v/>
      </c>
      <c r="C4" s="143"/>
      <c r="D4" s="145"/>
      <c r="E4" s="124"/>
      <c r="F4" s="144"/>
      <c r="G4" s="105">
        <f t="shared" ca="1" si="0"/>
        <v>45969.742564236112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45969.742564236112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45969.742564236112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45969.742564236112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ref="G8:G27" ca="1" si="1">IFERROR(NOW()-F8,"-")</f>
        <v>45969.742564236112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45969.742564236112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45969.742564236112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45969.742564236112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45969.742564236112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45969.742564236112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45969.742564236112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45969.742564236112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45969.742564236112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45969.742564236112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45969.742564236112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45969.742564236112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45969.742564236112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45969.742564236112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45969.742564236112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45969.742564236112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45969.742564236112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45969.742564236112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45969.742564236112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45969.742564236112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ref="G28:G91" ca="1" si="2">IFERROR(NOW()-F28,"-")</f>
        <v>45969.742564236112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45969.742564236112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45969.742564236112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45969.742564236112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45969.742564236112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45969.742564236112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45969.742564236112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45969.742564236112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45969.742564236112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45969.742564236112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45969.742564236112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45969.742564236112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45969.742564236112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45969.742564236112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45969.742564236112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45969.742564236112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45969.742564236112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45969.742564236112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45969.742564236112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45969.742564236112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45969.742564236112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45969.742564236112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45969.742564236112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45969.742564236112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45969.742564236112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45969.742564236112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45969.742564236112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45969.742564236112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45969.742564236112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45969.742564236112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45969.742564236112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45969.742564236112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45969.742564236112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45969.742564236112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45969.742564236112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45969.742564236112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45969.742564236112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45969.742564236112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45969.742564236112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45969.742564236112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45969.742564236112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45969.742564236112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45969.742564236112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45969.742564236112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45969.742564236112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45969.742564236112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45969.742564236112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45969.742564236112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45969.742564236112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45969.742564236112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45969.742564236112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45969.742564236112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45969.742564236112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45969.742564236112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45969.742564236112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45969.742564236112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45969.742564236112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45969.742564236112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45969.742564236112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45969.742564236112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45969.742564236112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45969.742564236112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45969.742564236112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45969.742564236112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ref="G92:G155" ca="1" si="3">IFERROR(NOW()-F92,"-")</f>
        <v>45969.742564236112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45969.742564236112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45969.742564236112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45969.742564236112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45969.742564236112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45969.742564236112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45969.742564236112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45969.742564236112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45969.742564236112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45969.742564236112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45969.742564236112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45969.742564236112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45969.742564236112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45969.742564236112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45969.742564236112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45969.742564236112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45969.742564236112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45969.742564236112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45969.742564236112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45969.742564236112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45969.742564236112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45969.742564236112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45969.742564236112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45969.742564236112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45969.742564236112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45969.742564236112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45969.742564236112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45969.742564236112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45969.742564236112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45969.742564236112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45969.742564236112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45969.742564236112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45969.742564236112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45969.742564236112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45969.742564236112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45969.742564236112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45969.742564236112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45969.742564236112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45969.742564236112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45969.742564236112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45969.742564236112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45969.742564236112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45969.742564236112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45969.742564236112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45969.742564236112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45969.742564236112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45969.742564236112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45969.742564236112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45969.742564236112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45969.742564236112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45969.742564236112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45969.742564236112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45969.742564236112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45969.742564236112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45969.742564236112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45969.742564236112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45969.742564236112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45969.742564236112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45969.742564236112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45969.742564236112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45969.742564236112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45969.742564236112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45969.742564236112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45969.742564236112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ref="G156:G189" ca="1" si="4">IFERROR(NOW()-F156,"-")</f>
        <v>45969.742564236112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45969.742564236112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45969.742564236112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45969.742564236112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45969.742564236112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45969.742564236112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45969.742564236112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45969.742564236112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45969.742564236112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45969.742564236112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45969.742564236112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45969.742564236112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45969.742564236112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45969.742564236112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45969.742564236112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45969.742564236112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45969.742564236112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45969.742564236112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45969.742564236112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45969.742564236112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45969.742564236112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45969.742564236112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45969.742564236112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45969.742564236112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45969.742564236112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45969.742564236112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45969.742564236112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45969.742564236112</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45969.742564236112</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45969.742564236112</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45969.742564236112</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45969.742564236112</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45969.742564236112</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45969.742564236112</v>
      </c>
      <c r="H189" s="144"/>
      <c r="I189" s="142" t="str">
        <f>IFERROR(VLOOKUP(D189,DB!A:F,6,0),"")</f>
        <v/>
      </c>
      <c r="J189" s="142" t="str">
        <f>IFERROR(VLOOKUP(D189,DB!A:G,7,0),"")</f>
        <v/>
      </c>
      <c r="K189" s="146"/>
      <c r="L189" s="147" t="str">
        <f>IFERROR(VLOOKUP(D189,DB!A:I,9,0),"")</f>
        <v/>
      </c>
    </row>
  </sheetData>
  <dataValidations count="2">
    <dataValidation allowBlank="1" showInputMessage="1" showErrorMessage="1" sqref="E1" xr:uid="{9E1BC488-8814-4F8A-8DBE-742B3278AB71}"/>
    <dataValidation type="list" allowBlank="1" showInputMessage="1" showErrorMessage="1" sqref="E2:E1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2025-11-08T14:49:22Z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