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64" documentId="120_S{2AC9BD13-BADA-5192-A53E-5A8FF88502F6}" xr6:coauthVersionLast="47" xr6:coauthVersionMax="47" xr10:uidLastSave="{F11A97D8-C3F6-4B5D-BC1B-E5C145FCBE6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<sst xmlns="http://schemas.openxmlformats.org/spreadsheetml/2006/main" count="180296" uniqueCount="39130">
  <si>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</si>
  <si>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</si>
  <si>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</si>
  <si>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</si>
  <si>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</si>
  <si>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</si>
  <si>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</si>
  <si>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</si>
  <si>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</si>
  <si>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</si>
  <si>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</si>
  <si>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</si>
  <si>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</si>
  <si>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</si>
  <si>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</si>
  <si>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</si>
  <si>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</si>
  <si>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</si>
  <si>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</si>
  <si>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</si>
  <si>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</si>
  <si>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</si>
  <si>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</si>
  <si>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</si>
  <si>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</si>
  <si>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</si>
  <si>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</si>
  <si>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</si>
  <si>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</si>
  <si>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</si>
  <si>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</si>
  <si>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</si>
  <si>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</si>
  <si>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</si>
  <si>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</si>
  <si>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</si>
  <si>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</si>
  <si>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</si>
  <si>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</si>
  <si>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</si>
  <si>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</si>
  <si>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</si>
  <si>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</si>
  <si>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</si>
  <si>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</si>
  <si>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</si>
  <si>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</si>
  <si>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</si>
  <si>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</si>
  <si>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</si>
  <si>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</si>
  <si>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</si>
  <si>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</si>
  <si>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</si>
  <si>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</si>
  <si>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</si>
  <si>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</si>
  <si>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</si>
  <si>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</si>
  <si>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</si>
  <si>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</si>
  <si>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</si>
  <si>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</si>
  <si>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</si>
  <si>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</si>
  <si>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</si>
  <si>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</si>
  <si>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</si>
  <si>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</si>
  <si>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</si>
  <si>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</si>
  <si>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</si>
  <si>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</si>
  <si>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</si>
  <si>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</si>
  <si>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</si>
  <si>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</si>
  <si>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</si>
  <si>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</si>
  <si>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</si>
  <si>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</si>
  <si>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</si>
  <si>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</si>
  <si>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</si>
  <si>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</si>
  <si>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</si>
  <si>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</si>
  <si>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</si>
  <si>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</si>
  <si>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</si>
  <si>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</si>
  <si>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</si>
  <si>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</si>
  <si>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</si>
  <si>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</si>
  <si>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</si>
  <si>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</si>
  <si>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</si>
  <si>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</si>
  <si>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</si>
  <si>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</si>
  <si>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</si>
  <si>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</si>
  <si>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</si>
  <si>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</si>
  <si>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</si>
  <si>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</si>
  <si>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</si>
  <si>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</si>
  <si>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</si>
  <si>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</si>
  <si>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</si>
  <si>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</si>
  <si>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</si>
  <si>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</si>
  <si>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</si>
  <si>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</si>
  <si>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</si>
  <si>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</si>
  <si>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</si>
  <si>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</si>
  <si>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</si>
  <si>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</si>
  <si>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</si>
  <si>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</si>
  <si>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</si>
  <si>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</si>
  <si>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</si>
  <si>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</si>
  <si>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</si>
  <si>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</si>
  <si>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</si>
  <si>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</si>
  <si>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</si>
  <si>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</si>
  <si>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</si>
  <si>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</si>
  <si>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</si>
  <si>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</si>
  <si>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</si>
  <si>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</si>
  <si>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</si>
  <si>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</si>
  <si>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</si>
  <si>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</si>
  <si>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</si>
  <si>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</si>
  <si>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</si>
  <si>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</si>
  <si>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</si>
  <si>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</si>
  <si>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</si>
  <si>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</si>
  <si>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</si>
  <si>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</si>
  <si>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</si>
  <si>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</si>
  <si>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</si>
  <si>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</si>
  <si>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</si>
  <si>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</si>
  <si>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</si>
  <si>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</si>
  <si>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</si>
  <si>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</si>
  <si>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</si>
  <si>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</si>
  <si>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</si>
  <si>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</si>
  <si>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</si>
  <si>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</si>
  <si>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</si>
  <si>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</si>
  <si>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</si>
  <si>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</si>
  <si>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</si>
  <si>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</si>
  <si>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</si>
  <si>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</si>
  <si>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</si>
  <si>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</si>
  <si>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</si>
  <si>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</si>
  <si>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</si>
  <si>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</si>
  <si>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</si>
  <si>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</si>
  <si>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</si>
  <si>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</si>
  <si>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</si>
  <si>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</si>
  <si>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</si>
  <si>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</si>
  <si>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</si>
  <si>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</si>
  <si>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</si>
  <si>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</si>
  <si>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</si>
  <si>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</si>
  <si>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</si>
  <si>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</si>
  <si>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</si>
  <si>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</si>
  <si>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</si>
  <si>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</si>
  <si>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</si>
  <si>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</si>
  <si>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</si>
  <si>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</si>
  <si>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</si>
  <si>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</si>
  <si>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</si>
  <si>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</si>
  <si>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</si>
  <si>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</si>
  <si>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</si>
  <si>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</si>
  <si>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</si>
  <si>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</si>
  <si>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</si>
  <si>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</si>
  <si>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</si>
  <si>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</si>
  <si>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</si>
  <si>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</si>
  <si>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</si>
  <si>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</si>
  <si>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</si>
  <si>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</si>
  <si>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</si>
  <si>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</si>
  <si>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</si>
  <si>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</si>
  <si>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</si>
  <si>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</si>
  <si>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</si>
  <si>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</si>
  <si>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</si>
  <si>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</si>
  <si>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</si>
  <si>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</si>
  <si>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</si>
  <si>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</si>
  <si>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</si>
  <si>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</si>
  <si>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</si>
  <si>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</si>
  <si>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</si>
  <si>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</si>
  <si>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</si>
  <si>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</si>
  <si>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</si>
  <si>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</si>
  <si>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</si>
  <si>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</si>
  <si>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</si>
  <si>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</si>
  <si>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</si>
  <si>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</si>
  <si>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</si>
  <si>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</si>
  <si>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</si>
  <si>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</si>
  <si>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</si>
  <si>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</si>
  <si>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</si>
  <si>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</si>
  <si>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</si>
  <si>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</si>
  <si>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</si>
  <si>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</si>
  <si>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</si>
  <si>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</si>
  <si>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</si>
  <si>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</si>
  <si>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</si>
  <si>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</si>
  <si>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</si>
  <si>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</si>
  <si>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</si>
  <si>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</si>
  <si>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</si>
  <si>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</si>
  <si>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</si>
  <si>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</si>
  <si>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</si>
  <si>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</si>
  <si>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</si>
  <si>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</si>
  <si>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</si>
  <si>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</si>
  <si>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</si>
  <si>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</si>
  <si>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</si>
  <si>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</si>
  <si>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</si>
  <si>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</si>
  <si>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</si>
  <si>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</si>
  <si>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</si>
  <si>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</si>
  <si>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</si>
  <si>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</si>
  <si>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</si>
  <si>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</si>
  <si>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</si>
  <si>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</si>
  <si>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</si>
  <si>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</si>
  <si>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</si>
  <si>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</si>
  <si>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</si>
  <si>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</si>
  <si>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</si>
  <si>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</si>
  <si>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</si>
  <si>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</si>
  <si>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</si>
  <si>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</si>
  <si>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</si>
  <si>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</si>
  <si>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</si>
  <si>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</si>
  <si>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</si>
  <si>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</si>
  <si>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</si>
  <si>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</si>
  <si>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</si>
  <si>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</si>
  <si>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</si>
  <si>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</si>
  <si>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</si>
  <si>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</si>
  <si>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</si>
  <si>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</si>
  <si>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</si>
  <si>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</si>
  <si>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</si>
  <si>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</si>
  <si>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</si>
  <si>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</si>
  <si>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</si>
  <si>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</si>
  <si>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</si>
  <si>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</si>
  <si>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</si>
  <si>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</si>
  <si>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</si>
  <si>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</si>
  <si>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</si>
  <si>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</si>
  <si>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</si>
  <si>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</si>
  <si>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</si>
  <si>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</si>
  <si>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</si>
  <si>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</si>
  <si>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</si>
  <si>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</si>
  <si>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</si>
  <si>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</si>
  <si>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</si>
  <si>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</si>
  <si>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</si>
  <si>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</si>
  <si>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</si>
  <si>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</si>
  <si>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</si>
  <si>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</si>
  <si>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</si>
  <si>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</si>
  <si>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</si>
  <si>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</si>
  <si>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</si>
  <si>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</si>
  <si>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</si>
  <si>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</si>
  <si>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</si>
  <si>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</si>
  <si>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</si>
  <si>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</si>
  <si>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</si>
  <si>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</si>
  <si>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</si>
  <si>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</si>
  <si>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</si>
  <si>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</si>
  <si>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</si>
  <si>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</si>
  <si>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</si>
  <si>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</si>
  <si>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</si>
  <si>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</si>
  <si>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</si>
  <si>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</si>
  <si>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</si>
  <si>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</si>
  <si>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</si>
  <si>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</si>
  <si>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</si>
  <si>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</si>
  <si>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</si>
  <si>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</si>
  <si>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</si>
  <si>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</si>
  <si>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</si>
  <si>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</si>
  <si>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</si>
  <si>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</si>
  <si>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</si>
  <si>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</si>
  <si>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</si>
  <si>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</si>
  <si>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</si>
  <si>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</si>
  <si>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</si>
  <si>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</si>
  <si>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</si>
  <si>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</si>
  <si>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</si>
  <si>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</si>
  <si>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</si>
  <si>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</si>
  <si>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</si>
  <si>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</si>
  <si>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</si>
  <si>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</si>
  <si>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</si>
  <si>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</si>
  <si>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</si>
  <si>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</si>
  <si>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</si>
  <si>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</si>
  <si>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</si>
  <si>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</si>
  <si>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</si>
  <si>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</si>
  <si>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</si>
  <si>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</si>
  <si>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</si>
  <si>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</si>
  <si>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</si>
  <si>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</si>
  <si>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</si>
  <si>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</si>
  <si>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</si>
  <si>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</si>
  <si>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</si>
  <si>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</si>
  <si>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</si>
  <si>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</si>
  <si>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</si>
  <si>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</si>
  <si>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</si>
  <si>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</si>
  <si>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</si>
  <si>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</si>
  <si>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</si>
  <si>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</si>
  <si>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</si>
  <si>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</si>
  <si>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</si>
  <si>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</si>
  <si>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</si>
  <si>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</si>
  <si>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</si>
  <si>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</si>
  <si>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</si>
  <si>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</si>
  <si>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</si>
  <si>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</si>
  <si>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</si>
  <si>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</si>
  <si>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</si>
  <si>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</si>
  <si>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</si>
  <si>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</si>
  <si>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</si>
  <si>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</si>
  <si>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</si>
  <si>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</si>
  <si>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</si>
  <si>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</si>
  <si>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</si>
  <si>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</si>
  <si>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</si>
  <si>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</si>
  <si>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</si>
  <si>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</si>
  <si>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</si>
  <si>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</si>
  <si>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</si>
  <si>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</si>
  <si>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</si>
  <si>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</si>
  <si>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</si>
  <si>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</si>
  <si>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</si>
  <si>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</si>
  <si>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</si>
  <si>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</si>
  <si>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</si>
  <si>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</si>
  <si>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</si>
  <si>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</si>
  <si>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</si>
  <si>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</si>
  <si>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</si>
  <si>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</si>
  <si>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</si>
  <si>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</si>
  <si>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</si>
  <si>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</si>
  <si>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</si>
  <si>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</si>
  <si>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</si>
  <si>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</si>
  <si>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</si>
  <si>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</si>
  <si>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</si>
  <si>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</si>
  <si>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</si>
  <si>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</si>
  <si>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</si>
  <si>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</si>
  <si>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</si>
  <si>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</si>
  <si>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</si>
  <si>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</si>
  <si>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</si>
  <si>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</si>
  <si>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</si>
  <si>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</si>
  <si>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</si>
  <si>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</si>
  <si>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</si>
  <si>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</si>
  <si>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</si>
  <si>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</si>
  <si>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</si>
  <si>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</si>
  <si>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</si>
  <si>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</si>
  <si>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</si>
  <si>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</si>
  <si>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</si>
  <si>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</si>
  <si>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</si>
  <si>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</si>
  <si>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</si>
  <si>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</si>
  <si>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</si>
  <si>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</si>
  <si>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</si>
  <si>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</si>
  <si>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</si>
  <si>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</si>
  <si>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</si>
  <si>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</si>
  <si>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</si>
  <si>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</si>
  <si>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</si>
  <si>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</si>
  <si>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</si>
  <si>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</si>
  <si>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</si>
  <si>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</si>
  <si>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</si>
  <si>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</si>
  <si>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</si>
  <si>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</si>
  <si>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</si>
  <si>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</si>
  <si>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</si>
  <si>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</si>
  <si>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</si>
  <si>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</si>
  <si>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</si>
  <si>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</si>
  <si>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</si>
  <si>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</si>
  <si>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</si>
  <si>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</si>
  <si>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</si>
  <si>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</si>
  <si>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</si>
  <si>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</si>
  <si>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</si>
  <si>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</si>
  <si>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</si>
  <si>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</si>
  <si>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</si>
  <si>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</si>
  <si>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</si>
  <si>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</si>
  <si>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</si>
  <si>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</si>
  <si>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</si>
  <si>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</si>
  <si>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</si>
  <si>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</si>
  <si>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</si>
  <si>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</si>
  <si>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</si>
  <si>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</si>
  <si>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</si>
  <si>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</si>
  <si>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</si>
  <si>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</si>
  <si>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</si>
  <si>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</si>
  <si>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</si>
  <si>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</si>
  <si>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</si>
  <si>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</si>
  <si>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</si>
  <si>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</si>
  <si>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</si>
  <si>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</si>
  <si>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</si>
  <si>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</si>
  <si>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</si>
  <si>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</si>
  <si>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</si>
  <si>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</si>
  <si>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</si>
  <si>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</si>
  <si>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</si>
  <si>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</si>
  <si>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</si>
  <si>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</si>
  <si>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</si>
  <si>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</si>
  <si>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</si>
  <si>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</si>
  <si>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</si>
  <si>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</si>
  <si>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</si>
  <si>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</si>
  <si>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</si>
  <si>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</si>
  <si>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</si>
  <si>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</si>
  <si>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</si>
  <si>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</si>
  <si>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</si>
  <si>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</si>
  <si>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</si>
  <si>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</si>
  <si>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</si>
  <si>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</si>
  <si>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</si>
  <si>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</si>
  <si>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</si>
  <si>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</si>
  <si>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</si>
  <si>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</si>
  <si>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</si>
  <si>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</si>
  <si>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</si>
  <si>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</si>
  <si>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</si>
  <si>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</si>
  <si>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</si>
  <si>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</si>
  <si>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</si>
  <si>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</si>
  <si>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</si>
  <si>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</si>
  <si>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</si>
  <si>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</si>
  <si>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</si>
  <si>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</si>
  <si>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</si>
  <si>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</si>
  <si>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</si>
  <si>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</si>
  <si>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</si>
  <si>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</si>
  <si>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</si>
  <si>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</si>
  <si>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</si>
  <si>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</si>
  <si>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</si>
  <si>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</si>
  <si>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</si>
  <si>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</si>
  <si>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</si>
  <si>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</si>
  <si>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</si>
  <si>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</si>
  <si>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</si>
  <si>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</si>
  <si>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</si>
  <si>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</si>
  <si>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</si>
  <si>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</si>
  <si>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</si>
  <si>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</si>
  <si>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</si>
  <si>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</si>
  <si>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</si>
  <si>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</si>
  <si>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</si>
  <si>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</si>
  <si>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</si>
  <si>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</si>
  <si>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</si>
  <si>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</si>
  <si>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</si>
  <si>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</si>
  <si>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</si>
  <si>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</si>
  <si>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</si>
  <si>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</si>
  <si>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</si>
  <si>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</si>
  <si>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</si>
  <si>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</si>
  <si>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</si>
  <si>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</si>
  <si>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</si>
  <si>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</si>
  <si>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</si>
  <si>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</si>
  <si>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</si>
  <si>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</si>
  <si>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</si>
  <si>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</si>
  <si>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</si>
  <si>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</si>
  <si>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</si>
  <si>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</si>
  <si>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</si>
  <si>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</si>
  <si>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</si>
  <si>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</si>
  <si>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</si>
  <si>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</si>
  <si>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</si>
  <si>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</si>
  <si>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</si>
  <si>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</si>
  <si>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</si>
  <si>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</si>
  <si>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</si>
  <si>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</si>
  <si>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</si>
  <si>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</si>
  <si>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</si>
  <si>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</si>
  <si>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</si>
  <si>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</si>
  <si>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</si>
  <si>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</si>
  <si>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</si>
  <si>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</si>
  <si>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</si>
  <si>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</si>
  <si>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</si>
  <si>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</si>
  <si>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</si>
  <si>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</si>
  <si>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</si>
  <si>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</si>
  <si>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</si>
  <si>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</si>
  <si>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</si>
  <si>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</si>
  <si>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</si>
  <si>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</si>
  <si>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</si>
  <si>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</si>
  <si>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</si>
  <si>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</si>
  <si>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</si>
  <si>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</si>
  <si>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</si>
  <si>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</si>
  <si>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</si>
  <si>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</si>
  <si>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</si>
  <si>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</si>
  <si>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</si>
  <si>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</si>
  <si>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</si>
  <si>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</si>
  <si>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</si>
  <si>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</si>
  <si>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</si>
  <si>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</si>
  <si>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</si>
  <si>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</si>
  <si>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</si>
  <si>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</si>
  <si>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</si>
  <si>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</si>
  <si>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</si>
  <si>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</si>
  <si>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</si>
  <si>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</si>
  <si>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</si>
  <si>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</si>
  <si>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</si>
  <si>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</si>
  <si>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</si>
  <si>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</si>
  <si>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</si>
  <si>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</si>
  <si>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</si>
  <si>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</si>
  <si>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</si>
  <si>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</si>
  <si>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</si>
  <si>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</si>
  <si>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</si>
  <si>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</si>
  <si>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</si>
  <si>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</si>
  <si>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</si>
  <si>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</si>
  <si>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</si>
  <si>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</si>
  <si>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</si>
  <si>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</si>
  <si>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</si>
  <si>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</si>
  <si>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</si>
  <si>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</si>
  <si>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</si>
  <si>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</si>
  <si>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</si>
  <si>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</si>
  <si>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</si>
  <si>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</si>
  <si>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</si>
  <si>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</si>
  <si>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</si>
  <si>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</si>
  <si>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</si>
  <si>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</si>
  <si>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</si>
  <si>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</si>
  <si>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</si>
  <si>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</si>
  <si>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</si>
  <si>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</si>
  <si>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</si>
  <si>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</si>
  <si>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</si>
  <si>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</si>
  <si>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</si>
  <si>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</si>
  <si>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</si>
  <si>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</si>
  <si>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</si>
  <si>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</si>
  <si>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</si>
  <si>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</si>
  <si>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</si>
  <si>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</si>
  <si>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</si>
  <si>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</si>
  <si>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</si>
  <si>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</si>
  <si>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</si>
  <si>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</si>
  <si>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</si>
  <si>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</si>
  <si>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</si>
  <si>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</si>
  <si>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</si>
  <si>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</si>
  <si>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</si>
  <si>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</si>
  <si>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</si>
  <si>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</si>
  <si>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</si>
  <si>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</si>
  <si>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</si>
  <si>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</si>
  <si>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</si>
  <si>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</si>
  <si>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</si>
  <si>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</si>
  <si>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</si>
  <si>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</si>
  <si>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</si>
  <si>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</si>
  <si>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</si>
  <si>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</si>
  <si>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</si>
  <si>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</si>
  <si>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</si>
  <si>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</si>
  <si>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</si>
  <si>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</si>
  <si>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</si>
  <si>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</si>
  <si>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</si>
  <si>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</si>
  <si>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</si>
  <si>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</si>
  <si>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</si>
  <si>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</si>
  <si>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</si>
  <si>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</si>
  <si>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</si>
  <si>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</si>
  <si>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</si>
  <si>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</si>
  <si>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</si>
  <si>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</si>
  <si>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</si>
  <si>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</si>
  <si>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</si>
  <si>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</si>
  <si>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</si>
  <si>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</si>
  <si>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</si>
  <si>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</si>
  <si>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</si>
  <si>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</si>
  <si>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</si>
  <si>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</si>
  <si>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</si>
  <si>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</si>
  <si>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</si>
  <si>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</si>
  <si>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</si>
  <si>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</si>
  <si>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</si>
  <si>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</si>
  <si>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</si>
  <si>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</si>
  <si>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</si>
  <si>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</si>
  <si>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</si>
  <si>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</si>
  <si>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</si>
  <si>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</si>
  <si>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</si>
  <si>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</si>
  <si>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</si>
  <si>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</si>
  <si>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</si>
  <si>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</si>
  <si>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</si>
  <si>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</si>
  <si>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</si>
  <si>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</si>
  <si>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</si>
  <si>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</si>
  <si>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</si>
  <si>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</si>
  <si>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</si>
  <si>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</si>
  <si>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</si>
  <si>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</si>
  <si>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</si>
  <si>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</si>
  <si>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</si>
  <si>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</si>
  <si>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</si>
  <si>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</si>
  <si>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</si>
  <si>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</si>
  <si>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</si>
  <si>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</si>
  <si>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</si>
  <si>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</si>
  <si>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</si>
  <si>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</si>
  <si>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</si>
  <si>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</si>
  <si>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</si>
  <si>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</si>
  <si>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</si>
  <si>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</si>
  <si>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</si>
  <si>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</si>
  <si>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</si>
  <si>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</si>
  <si>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</si>
  <si>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</si>
  <si>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</si>
  <si>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</si>
  <si>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</si>
  <si>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</si>
  <si>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</si>
  <si>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</si>
  <si>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</si>
  <si>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</si>
  <si>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</si>
  <si>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</si>
  <si>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</si>
  <si>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</si>
  <si>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</si>
  <si>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</si>
  <si>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</si>
  <si>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</si>
  <si>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</si>
  <si>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</si>
  <si>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</si>
  <si>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</si>
  <si>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</si>
  <si>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</si>
  <si>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</si>
  <si>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</si>
  <si>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</si>
  <si>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</si>
  <si>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</si>
  <si>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</si>
  <si>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</si>
  <si>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</si>
  <si>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</si>
  <si>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</si>
  <si>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</si>
  <si>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</si>
  <si>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</si>
  <si>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</si>
  <si>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</si>
  <si>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</si>
  <si>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</si>
  <si>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</si>
  <si>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</si>
  <si>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</si>
  <si>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</si>
  <si>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</si>
  <si>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</si>
  <si>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</si>
  <si>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</si>
  <si>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</si>
  <si>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</si>
  <si>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</si>
  <si>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</si>
  <si>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</si>
  <si>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</si>
  <si>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</si>
  <si>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</si>
  <si>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</si>
  <si>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</si>
  <si>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</si>
  <si>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</si>
  <si>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</si>
  <si>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</si>
  <si>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</si>
  <si>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</si>
  <si>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</si>
  <si>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</si>
  <si>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</si>
  <si>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</si>
  <si>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</si>
  <si>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</si>
  <si>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</si>
  <si>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</si>
  <si>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</si>
  <si>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</si>
  <si>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</si>
  <si>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</si>
  <si>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</si>
  <si>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</si>
  <si>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</si>
  <si>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</si>
  <si>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</si>
  <si>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</si>
  <si>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</si>
  <si>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</si>
  <si>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</si>
  <si>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</si>
  <si>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</si>
  <si>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</si>
  <si>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</si>
  <si>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</si>
  <si>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</si>
  <si>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</si>
  <si>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</si>
  <si>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</si>
  <si>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</si>
  <si>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</si>
  <si>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</si>
  <si>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</si>
  <si>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</si>
  <si>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</si>
  <si>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</si>
  <si>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</si>
  <si>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</si>
  <si>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</si>
  <si>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</si>
  <si>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</si>
  <si>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</si>
  <si>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</si>
  <si>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</si>
  <si>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</si>
  <si>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</si>
  <si>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</si>
  <si>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</si>
  <si>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</si>
  <si>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</si>
  <si>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</si>
  <si>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</si>
  <si>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</si>
  <si>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</si>
  <si>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</si>
  <si>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</si>
  <si>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</si>
  <si>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</si>
  <si>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</si>
  <si>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</si>
  <si>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</si>
  <si>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</si>
  <si>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</si>
  <si>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</si>
  <si>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</si>
  <si>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</si>
  <si>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</si>
  <si>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</si>
  <si>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</si>
  <si>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</si>
  <si>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</si>
  <si>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</si>
  <si>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</si>
  <si>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</si>
  <si>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</si>
  <si>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</si>
  <si>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</si>
  <si>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</si>
  <si>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</si>
  <si>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</si>
  <si>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</si>
  <si>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</si>
  <si>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</si>
  <si>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</si>
  <si>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</si>
  <si>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</si>
  <si>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</si>
  <si>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</si>
  <si>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</si>
  <si>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</si>
  <si>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</si>
  <si>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</si>
  <si>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</si>
  <si>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</si>
  <si>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</si>
  <si>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</si>
  <si>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</si>
  <si>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</si>
  <si>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</si>
  <si>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</si>
  <si>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</si>
  <si>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</si>
  <si>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</si>
  <si>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</si>
  <si>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</si>
  <si>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</si>
  <si>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</si>
  <si>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</si>
  <si>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</si>
  <si>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</si>
  <si>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</si>
  <si>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</si>
  <si>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</si>
  <si>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</si>
  <si>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</si>
  <si>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</si>
  <si>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</si>
  <si>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</si>
  <si>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</si>
  <si>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</si>
  <si>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</si>
  <si>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</si>
  <si>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</si>
  <si>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</si>
  <si>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</si>
  <si>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</si>
  <si>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</si>
  <si>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</si>
  <si>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</si>
  <si>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</si>
  <si>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</si>
  <si>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</si>
  <si>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</si>
  <si>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</si>
  <si>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</si>
  <si>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</si>
  <si>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</si>
  <si>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</si>
  <si>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</si>
  <si>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</si>
  <si>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</si>
  <si>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</si>
  <si>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</si>
  <si>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</si>
  <si>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</si>
  <si>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</si>
  <si>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</si>
  <si>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</si>
  <si>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</si>
  <si>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</si>
  <si>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</si>
  <si>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</si>
  <si>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</si>
  <si>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</si>
  <si>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</si>
  <si>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</si>
  <si>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</si>
  <si>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</si>
  <si>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</si>
  <si>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</si>
  <si>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</si>
  <si>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</si>
  <si>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</si>
  <si>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</si>
  <si>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</si>
  <si>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</si>
  <si>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</si>
  <si>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</si>
  <si>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</si>
  <si>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</si>
  <si>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</si>
  <si>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</si>
  <si>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</si>
  <si>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</si>
  <si>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</si>
  <si>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</si>
  <si>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</si>
  <si>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</si>
  <si>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</si>
  <si>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</si>
  <si>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</si>
  <si>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</si>
  <si>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</si>
  <si>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</si>
  <si>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</si>
  <si>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</si>
  <si>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</si>
  <si>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</si>
  <si>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</si>
  <si>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</si>
  <si>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</si>
  <si>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</si>
  <si>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</si>
  <si>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</si>
  <si>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</si>
  <si>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</si>
  <si>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</si>
  <si>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</si>
  <si>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</si>
  <si>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</si>
  <si>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</si>
  <si>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</si>
  <si>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</si>
  <si>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</si>
  <si>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</si>
  <si>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</si>
  <si>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</si>
  <si>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</si>
  <si>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</si>
  <si>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</si>
  <si>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</si>
  <si>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</si>
  <si>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</si>
  <si>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</si>
  <si>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</si>
  <si>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</si>
  <si>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</si>
  <si>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</si>
  <si>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</si>
  <si>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</si>
  <si>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</si>
  <si>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</si>
  <si>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</si>
  <si>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</si>
  <si>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</si>
  <si>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</si>
  <si>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</si>
  <si>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</si>
  <si>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</si>
  <si>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</si>
  <si>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</si>
  <si>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</si>
  <si>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</si>
  <si>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</si>
  <si>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</si>
  <si>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</si>
  <si>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</si>
  <si>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</si>
  <si>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</si>
  <si>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</si>
  <si>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</si>
  <si>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</si>
  <si>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</si>
  <si>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</si>
  <si>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</si>
  <si>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</si>
  <si>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</si>
  <si>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</si>
  <si>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</si>
  <si>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</si>
  <si>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</si>
  <si>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</si>
  <si>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</si>
  <si>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</si>
  <si>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</si>
  <si>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</si>
  <si>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</si>
  <si>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</si>
  <si>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</si>
  <si>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</si>
  <si>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</si>
  <si>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</si>
  <si>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</si>
  <si>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</si>
  <si>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</si>
  <si>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</si>
  <si>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</si>
  <si>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</si>
  <si>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</si>
  <si>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</si>
  <si>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</si>
  <si>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</si>
  <si>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</si>
  <si>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</si>
  <si>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</si>
  <si>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</si>
  <si>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</si>
  <si>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</si>
  <si>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</si>
  <si>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</si>
  <si>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</si>
  <si>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</si>
  <si>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</si>
  <si>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</si>
  <si>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</si>
  <si>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</si>
  <si>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</si>
  <si>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</si>
  <si>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</si>
  <si>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</si>
  <si>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</si>
  <si>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</si>
  <si>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</si>
  <si>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</si>
  <si>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</si>
  <si>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</si>
  <si>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</si>
  <si>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</si>
  <si>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</si>
  <si>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</si>
  <si>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</si>
  <si>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</si>
  <si>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</si>
  <si>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</si>
  <si>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</si>
  <si>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</si>
  <si>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</si>
  <si>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</si>
  <si>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</si>
  <si>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</si>
  <si>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</si>
  <si>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</si>
  <si>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</si>
  <si>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</si>
  <si>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</si>
  <si>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</si>
  <si>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</si>
  <si>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</si>
  <si>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</si>
  <si>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</si>
  <si>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</si>
  <si>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</si>
  <si>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</si>
  <si>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</si>
  <si>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</si>
  <si>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</si>
  <si>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</si>
  <si>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</si>
  <si>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</si>
  <si>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</si>
  <si>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</si>
  <si>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</si>
  <si>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</si>
  <si>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</si>
  <si>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</si>
  <si>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</si>
  <si>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</si>
  <si>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</si>
  <si>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</si>
  <si>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</si>
  <si>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</si>
  <si>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</si>
  <si>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</si>
  <si>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</si>
  <si>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</si>
  <si>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</si>
  <si>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</si>
  <si>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</si>
  <si>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</si>
  <si>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</si>
  <si>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</si>
  <si>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</si>
  <si>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</si>
  <si>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</si>
  <si>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</si>
  <si>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</si>
  <si>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</si>
  <si>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</si>
  <si>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</si>
  <si>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</si>
  <si>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</si>
  <si>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</si>
  <si>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</si>
  <si>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</si>
  <si>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</si>
  <si>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</si>
  <si>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</si>
  <si>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</si>
  <si>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</si>
  <si>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</si>
  <si>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</si>
  <si>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</si>
  <si>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</si>
  <si>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</si>
  <si>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</si>
  <si>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</si>
  <si>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</si>
  <si>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</si>
  <si>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</si>
  <si>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</si>
  <si>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</si>
  <si>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</si>
  <si>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</si>
  <si>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</si>
  <si>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</si>
  <si>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</si>
  <si>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</si>
  <si>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</si>
  <si>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</si>
  <si>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</si>
  <si>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</si>
  <si>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</si>
  <si>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</si>
  <si>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</si>
  <si>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</si>
  <si>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</si>
  <si>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</si>
  <si>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</si>
  <si>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</si>
  <si>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</si>
  <si>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</si>
  <si>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</si>
  <si>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</si>
  <si>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</si>
  <si>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</si>
  <si>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</si>
  <si>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</si>
  <si>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</si>
  <si>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</si>
  <si>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</si>
  <si>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</si>
  <si>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</si>
  <si>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</si>
  <si>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</si>
  <si>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</si>
  <si>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</si>
  <si>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</si>
  <si>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</si>
  <si>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</si>
  <si>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</si>
  <si>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</si>
  <si>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</si>
  <si>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</si>
  <si>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</si>
  <si>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</si>
  <si>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</si>
  <si>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</si>
  <si>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</si>
  <si>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</si>
  <si>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</si>
  <si>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</si>
  <si>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</si>
  <si>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</si>
  <si>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</si>
  <si>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</si>
  <si>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</si>
  <si>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</si>
  <si>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</si>
  <si>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</si>
  <si>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</si>
  <si>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</si>
  <si>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</si>
  <si>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</si>
  <si>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</si>
  <si>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</si>
  <si>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</si>
  <si>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</si>
  <si>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</si>
  <si>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</si>
  <si>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</si>
  <si>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</si>
  <si>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</si>
  <si>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</si>
  <si>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</si>
  <si>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</si>
  <si>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</si>
  <si>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</si>
  <si>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</si>
  <si>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</si>
  <si>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</si>
  <si>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</si>
  <si>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</si>
  <si>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</si>
  <si>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</si>
  <si>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</si>
  <si>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</si>
  <si>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</si>
  <si>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</si>
  <si>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</si>
  <si>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</si>
  <si>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</si>
  <si>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</si>
  <si>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</si>
  <si>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</si>
  <si>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</si>
  <si>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</si>
  <si>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</si>
  <si>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</si>
  <si>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</si>
  <si>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</si>
  <si>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</si>
  <si>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</si>
  <si>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</si>
  <si>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</si>
  <si>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</si>
  <si>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</si>
  <si>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</si>
  <si>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</si>
  <si>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</si>
  <si>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</si>
  <si>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</si>
  <si>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</si>
  <si>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</si>
  <si>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</si>
  <si>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</si>
  <si>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</si>
  <si>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</si>
  <si>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</si>
  <si>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</si>
  <si>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</si>
  <si>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</si>
  <si>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</si>
  <si>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</si>
  <si>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</si>
  <si>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</si>
  <si>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</si>
  <si>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</si>
  <si>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</si>
  <si>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</si>
  <si>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</si>
  <si>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</si>
  <si>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</si>
  <si>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</si>
  <si>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</si>
  <si>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</si>
  <si>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</si>
  <si>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</si>
  <si>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</si>
  <si>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</si>
  <si>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</si>
  <si>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</si>
  <si>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</si>
  <si>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</si>
  <si>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</si>
  <si>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</si>
  <si>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</si>
  <si>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</si>
  <si>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</si>
  <si>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</si>
  <si>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</si>
  <si>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</si>
  <si>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</si>
  <si>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</si>
  <si>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</si>
  <si>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</si>
  <si>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</si>
  <si>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</si>
  <si>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</si>
  <si>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</si>
  <si>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</si>
  <si>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</si>
  <si>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</si>
  <si>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</si>
  <si>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</si>
  <si>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</si>
  <si>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</si>
  <si>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</si>
  <si>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</si>
  <si>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</si>
  <si>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</si>
  <si>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</si>
  <si>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</si>
  <si>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</si>
  <si>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</si>
  <si>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</si>
  <si>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</si>
  <si>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</si>
  <si>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</si>
  <si>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</si>
  <si>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</si>
  <si>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</si>
  <si>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</si>
  <si>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</si>
  <si>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</si>
  <si>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</si>
  <si>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</si>
  <si>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</si>
  <si>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</si>
  <si>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</si>
  <si>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</si>
  <si>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</si>
  <si>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</si>
  <si>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</si>
  <si>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</si>
  <si>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</si>
  <si>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</si>
  <si>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</si>
  <si>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</si>
  <si>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</si>
  <si>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</si>
  <si>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</si>
  <si>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</si>
  <si>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</si>
  <si>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</si>
  <si>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</si>
  <si>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</si>
  <si>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</si>
  <si>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</si>
  <si>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</si>
  <si>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</si>
  <si>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</si>
  <si>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</si>
  <si>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</si>
  <si>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</si>
  <si>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</si>
  <si>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</si>
  <si>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</si>
  <si>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</si>
  <si>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</si>
  <si>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</si>
  <si>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</si>
  <si>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</si>
  <si>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</si>
  <si>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</si>
  <si>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</si>
  <si>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</si>
  <si>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</si>
  <si>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</si>
  <si>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</si>
  <si>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</si>
  <si>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</si>
  <si>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</si>
  <si>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</si>
  <si>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</si>
  <si>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</si>
  <si>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</si>
  <si>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</si>
  <si>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</si>
  <si>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</si>
  <si>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</si>
  <si>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</si>
  <si>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</si>
  <si>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</si>
  <si>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</si>
  <si>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</si>
  <si>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</si>
  <si>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</si>
  <si>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</si>
  <si>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</si>
  <si>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</si>
  <si>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</si>
  <si>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</si>
  <si>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</si>
  <si>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</si>
  <si>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</si>
  <si>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</si>
  <si>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</si>
  <si>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</si>
  <si>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</si>
  <si>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</si>
  <si>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</si>
  <si>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</si>
  <si>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</si>
  <si>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</si>
  <si>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</si>
  <si>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</si>
  <si>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</si>
  <si>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</si>
  <si>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</si>
  <si>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</si>
  <si>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</si>
  <si>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</si>
  <si>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</si>
  <si>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</si>
  <si>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</si>
  <si>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</si>
  <si>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</si>
  <si>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</si>
  <si>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</si>
  <si>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</si>
  <si>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</si>
  <si>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</si>
  <si>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</si>
  <si>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</si>
  <si>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</si>
  <si>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</si>
  <si>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</si>
  <si>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</si>
  <si>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</si>
  <si>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</si>
  <si>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</si>
  <si>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</si>
  <si>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</si>
  <si>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</si>
  <si>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</si>
  <si>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</si>
  <si>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</si>
  <si>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</si>
  <si>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</si>
  <si>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</si>
  <si>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</si>
  <si>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</si>
  <si>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</si>
  <si>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</si>
  <si>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</si>
  <si>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</si>
  <si>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</si>
  <si>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</si>
  <si>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</si>
  <si>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</si>
  <si>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</si>
  <si>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</si>
  <si>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</si>
  <si>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</si>
  <si>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</si>
  <si>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</si>
  <si>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</si>
  <si>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</si>
  <si>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</si>
  <si>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</si>
  <si>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</si>
  <si>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</si>
  <si>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</si>
  <si>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</si>
  <si>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</si>
  <si>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</si>
  <si>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</si>
  <si>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</si>
  <si>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</si>
  <si>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</si>
  <si>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</si>
  <si>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</si>
  <si>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</si>
  <si>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</si>
  <si>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</si>
  <si>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</si>
  <si>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</si>
  <si>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</si>
  <si>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</si>
  <si>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</si>
  <si>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</si>
  <si>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</si>
  <si>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</si>
  <si>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</si>
  <si>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</si>
  <si>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</si>
  <si>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</si>
  <si>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</si>
  <si>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</si>
  <si>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</si>
  <si>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</si>
  <si>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</si>
  <si>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</si>
  <si>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</si>
  <si>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</si>
  <si>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</si>
  <si>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</si>
  <si>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</si>
  <si>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</si>
  <si>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</si>
  <si>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</si>
  <si>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</si>
  <si>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</si>
  <si>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</si>
  <si>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</si>
  <si>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</si>
  <si>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</si>
  <si>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</si>
  <si>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</si>
  <si>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</si>
  <si>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</si>
  <si>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</si>
  <si>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</si>
  <si>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</si>
  <si>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</si>
  <si>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</si>
  <si>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</si>
  <si>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</si>
  <si>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</si>
  <si>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</si>
  <si>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</si>
  <si>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</si>
  <si>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</si>
  <si>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</si>
  <si>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</si>
  <si>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</si>
  <si>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</si>
  <si>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</si>
  <si>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</si>
  <si>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</si>
  <si>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</si>
  <si>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</si>
  <si>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</si>
  <si>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</si>
  <si>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</si>
  <si>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</si>
  <si>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</si>
  <si>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</si>
  <si>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</si>
  <si>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</si>
  <si>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</si>
  <si>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</si>
  <si>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</si>
  <si>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</si>
  <si>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</si>
  <si>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</si>
  <si>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</si>
  <si>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</si>
  <si>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</si>
  <si>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</si>
  <si>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</si>
  <si>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</si>
  <si>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</si>
  <si>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</si>
  <si>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</si>
  <si>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</si>
  <si>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</si>
  <si>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</si>
  <si>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</si>
  <si>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</si>
  <si>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</si>
  <si>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</si>
  <si>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</si>
  <si>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</si>
  <si>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</si>
  <si>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</si>
  <si>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</si>
  <si>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</si>
  <si>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</si>
  <si>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</si>
  <si>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</si>
  <si>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</si>
  <si>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</si>
  <si>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</si>
  <si>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</si>
  <si>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</si>
  <si>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</si>
  <si>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</si>
  <si>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</si>
  <si>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</si>
  <si>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</si>
  <si>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</si>
  <si>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</si>
  <si>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</si>
  <si>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</si>
  <si>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</si>
  <si>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</si>
  <si>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</si>
  <si>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</si>
  <si>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</si>
  <si>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</si>
  <si>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</si>
  <si>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</si>
  <si>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</si>
  <si>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</si>
  <si>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</si>
  <si>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</si>
  <si>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</si>
  <si>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</si>
  <si>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</si>
  <si>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</si>
  <si>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</si>
  <si>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</si>
  <si>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</si>
  <si>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</si>
  <si>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</si>
  <si>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</si>
  <si>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</si>
  <si>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</si>
  <si>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</si>
  <si>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</si>
  <si>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</si>
  <si>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</si>
  <si>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</si>
  <si>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</si>
  <si>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</si>
  <si>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</si>
  <si>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</si>
  <si>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</si>
  <si>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</si>
  <si>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</si>
  <si>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</si>
  <si>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</si>
  <si>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</si>
  <si>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</si>
  <si>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</si>
  <si>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</si>
  <si>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</si>
  <si>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</si>
  <si>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</si>
  <si>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</si>
  <si>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</si>
  <si>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</si>
  <si>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</si>
  <si>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</si>
  <si>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</si>
  <si>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</si>
  <si>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</si>
  <si>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</si>
  <si>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</si>
  <si>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</si>
  <si>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</si>
  <si>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</si>
  <si>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</si>
  <si>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</si>
  <si>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</si>
  <si>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</si>
  <si>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</si>
  <si>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</si>
  <si>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</si>
  <si>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</si>
  <si>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</si>
  <si>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</si>
  <si>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</si>
  <si>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</si>
  <si>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</si>
  <si>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</si>
  <si>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</si>
  <si>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</si>
  <si>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</si>
  <si>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</si>
  <si>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</si>
  <si>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</si>
  <si>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</si>
  <si>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</si>
  <si>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</si>
  <si>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</si>
  <si>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</si>
  <si>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</si>
  <si>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</si>
  <si>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</si>
  <si>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</si>
  <si>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</si>
  <si>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</si>
  <si>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</si>
  <si>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</si>
  <si>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</si>
  <si>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</si>
  <si>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</si>
  <si>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</si>
  <si>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</si>
  <si>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</si>
  <si>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</si>
  <si>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</si>
  <si>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</si>
  <si>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</si>
  <si>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</si>
  <si>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</si>
  <si>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</si>
  <si>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</si>
  <si>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</si>
  <si>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</si>
  <si>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</si>
  <si>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</si>
  <si>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</si>
  <si>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</si>
  <si>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</si>
  <si>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</si>
  <si>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</si>
  <si>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</si>
  <si>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</si>
  <si>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</si>
  <si>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</si>
  <si>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</si>
  <si>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</si>
  <si>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</si>
  <si>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</si>
  <si>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</si>
  <si>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</si>
  <si>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</si>
  <si>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</si>
  <si>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</si>
  <si>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</si>
  <si>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</si>
  <si>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</si>
  <si>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</si>
  <si>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</si>
  <si>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</si>
  <si>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</si>
  <si>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</si>
  <si>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</si>
  <si>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</si>
  <si>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</si>
  <si>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</si>
  <si>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</si>
  <si>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</si>
  <si>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</si>
  <si>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</si>
  <si>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</si>
  <si>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</si>
  <si>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</si>
  <si>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</si>
  <si>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</si>
  <si>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</si>
  <si>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</si>
  <si>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</si>
  <si>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</si>
  <si>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</si>
  <si>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</si>
  <si>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</si>
  <si>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</si>
  <si>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</si>
  <si>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</si>
  <si>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</si>
  <si>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</si>
  <si>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</si>
  <si>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</si>
  <si>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</si>
  <si>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</si>
  <si>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</si>
  <si>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</si>
  <si>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</si>
  <si>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</si>
  <si>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</si>
  <si>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</si>
  <si>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</si>
  <si>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</si>
  <si>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</si>
  <si>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</si>
  <si>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</si>
  <si>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</si>
  <si>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</si>
  <si>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</si>
  <si>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</si>
  <si>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</si>
  <si>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</si>
  <si>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</si>
  <si>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</si>
  <si>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</si>
  <si>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</si>
  <si>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</si>
  <si>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</si>
  <si>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</si>
  <si>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</si>
  <si>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</si>
  <si>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</si>
  <si>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</si>
  <si>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</si>
  <si>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</si>
  <si>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</si>
  <si>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</si>
  <si>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</si>
  <si>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</si>
  <si>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</si>
  <si>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</si>
  <si>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</si>
  <si>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</si>
  <si>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</si>
  <si>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</si>
  <si>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</si>
  <si>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</si>
  <si>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</si>
  <si>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</si>
  <si>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</si>
  <si>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</si>
  <si>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</si>
  <si>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</si>
  <si>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</si>
  <si>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</si>
  <si>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</si>
  <si>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</si>
  <si>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</si>
  <si>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</si>
  <si>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</si>
  <si>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</si>
  <si>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</si>
  <si>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</si>
  <si>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</si>
  <si>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</si>
  <si>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</si>
  <si>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</si>
  <si>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</si>
  <si>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</si>
  <si>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</si>
  <si>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</si>
  <si>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</si>
  <si>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</si>
  <si>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</si>
  <si>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</si>
  <si>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</si>
  <si>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</si>
  <si>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</si>
  <si>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</si>
  <si>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</si>
  <si>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</si>
  <si>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</si>
  <si>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</si>
  <si>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</si>
  <si>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</si>
  <si>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</si>
  <si>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</si>
  <si>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</si>
  <si>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</si>
  <si>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</si>
  <si>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</si>
  <si>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</si>
  <si>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</si>
  <si>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</si>
  <si>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</si>
  <si>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</si>
  <si>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</si>
  <si>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</si>
  <si>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</si>
  <si>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</si>
  <si>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</si>
  <si>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</si>
  <si>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</si>
  <si>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</si>
  <si>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</si>
  <si>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</si>
  <si>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</si>
  <si>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</si>
  <si>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</si>
  <si>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</si>
  <si>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</si>
  <si>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</si>
  <si>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</si>
  <si>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</si>
  <si>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</si>
  <si>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</si>
  <si>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</si>
  <si>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</si>
  <si>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</si>
  <si>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</si>
  <si>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</si>
  <si>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</si>
  <si>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</si>
  <si>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</si>
  <si>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</si>
  <si>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</si>
  <si>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</si>
  <si>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</si>
  <si>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</si>
  <si>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</si>
  <si>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</si>
  <si>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</si>
  <si>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</si>
  <si>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</si>
  <si>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</si>
  <si>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</si>
  <si>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</si>
  <si>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</si>
  <si>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</si>
  <si>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</si>
  <si>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</si>
  <si>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</si>
  <si>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</si>
  <si>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</si>
  <si>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</si>
  <si>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</si>
  <si>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</si>
  <si>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</si>
  <si>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</si>
  <si>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</si>
  <si>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</si>
  <si>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</si>
  <si>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</si>
  <si>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</si>
  <si>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</si>
  <si>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</si>
  <si>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</si>
  <si>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</si>
  <si>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</si>
  <si>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</si>
  <si>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</si>
  <si>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</si>
  <si>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</si>
  <si>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</si>
  <si>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</si>
  <si>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</si>
  <si>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</si>
  <si>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</si>
  <si>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</si>
  <si>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</si>
  <si>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</si>
  <si>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</si>
  <si>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</si>
  <si>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</si>
  <si>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</si>
  <si>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</si>
  <si>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</si>
  <si>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</si>
  <si>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</si>
  <si>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</si>
  <si>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</si>
  <si>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</si>
  <si>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</si>
  <si>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</si>
  <si>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</si>
  <si>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</si>
  <si>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</si>
  <si>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</si>
  <si>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</si>
  <si>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</si>
  <si>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</si>
  <si>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</si>
  <si>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</si>
  <si>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</si>
  <si>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</si>
  <si>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</si>
  <si>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</si>
  <si>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</si>
  <si>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</si>
  <si>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</si>
  <si>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</si>
  <si>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</si>
  <si>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</si>
  <si>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</si>
  <si>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</si>
  <si>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</si>
  <si>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</si>
  <si>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</si>
  <si>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</si>
  <si>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</si>
  <si>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</si>
  <si>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</si>
  <si>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</si>
  <si>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</si>
  <si>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</si>
  <si>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</si>
  <si>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</si>
  <si>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</si>
  <si>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</si>
  <si>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</si>
  <si>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</si>
  <si>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</si>
  <si>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</si>
  <si>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</si>
  <si>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</si>
  <si>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</si>
  <si>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</si>
  <si>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</si>
  <si>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</si>
  <si>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</si>
  <si>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</si>
  <si>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</si>
  <si>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</si>
  <si>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</si>
  <si>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</si>
  <si>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</si>
  <si>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</si>
  <si>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</si>
  <si>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</si>
  <si>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</si>
  <si>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</si>
  <si>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</si>
  <si>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</si>
  <si>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</si>
  <si>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</si>
  <si>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</si>
  <si>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</si>
  <si>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</si>
  <si>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</si>
  <si>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</si>
  <si>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</si>
  <si>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</si>
  <si>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</si>
  <si>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</si>
  <si>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</si>
  <si>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</si>
  <si>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</si>
  <si>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</si>
  <si>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</si>
  <si>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</si>
  <si>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</si>
  <si>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</si>
  <si>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</si>
  <si>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</si>
  <si>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</si>
  <si>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</si>
  <si>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</si>
  <si>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</si>
  <si>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</si>
  <si>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</si>
  <si>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</si>
  <si>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</si>
  <si>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</si>
  <si>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</si>
  <si>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</si>
  <si>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</si>
  <si>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</si>
  <si>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</si>
  <si>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</si>
  <si>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</si>
  <si>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</si>
  <si>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</si>
  <si>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</si>
  <si>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</si>
  <si>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</si>
  <si>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</si>
  <si>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</si>
  <si>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</si>
  <si>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</si>
  <si>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</si>
  <si>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</si>
  <si>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</si>
  <si>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</si>
  <si>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</si>
  <si>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</si>
  <si>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</si>
  <si>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</si>
  <si>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</si>
  <si>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</si>
  <si>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</si>
  <si>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</si>
  <si>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</si>
  <si>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</si>
  <si>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</si>
  <si>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</si>
  <si>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</si>
  <si>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</si>
  <si>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</si>
  <si>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</si>
  <si>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</si>
  <si>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</si>
  <si>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</si>
  <si>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</si>
  <si>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</si>
  <si>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</si>
  <si>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</si>
  <si>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</si>
  <si>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</si>
  <si>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</si>
  <si>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</si>
  <si>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</si>
  <si>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</si>
  <si>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</si>
  <si>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</si>
  <si>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</si>
  <si>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</si>
  <si>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</si>
  <si>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</si>
  <si>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</si>
  <si>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</si>
  <si>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</si>
  <si>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</si>
  <si>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</si>
  <si>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</si>
  <si>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</si>
  <si>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</si>
  <si>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</si>
  <si>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</si>
  <si>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</si>
  <si>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</si>
  <si>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</si>
  <si>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</si>
  <si>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</si>
  <si>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</si>
  <si>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</si>
  <si>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</si>
  <si>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</si>
  <si>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</si>
  <si>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</si>
  <si>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</si>
  <si>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</si>
  <si>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</si>
  <si>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</si>
  <si>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</si>
  <si>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</si>
  <si>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</si>
  <si>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</si>
  <si>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</si>
  <si>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</si>
  <si>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</si>
  <si>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</si>
  <si>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</si>
  <si>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</si>
  <si>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</si>
  <si>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</si>
  <si>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</si>
  <si>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</si>
  <si>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</si>
  <si>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</si>
  <si>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</si>
  <si>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</si>
  <si>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</si>
  <si>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</si>
  <si>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</si>
  <si>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</si>
  <si>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</si>
  <si>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</si>
  <si>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</si>
  <si>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</si>
  <si>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</si>
  <si>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</si>
  <si>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</si>
  <si>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</si>
  <si>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</si>
  <si>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</si>
  <si>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</si>
  <si>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</si>
  <si>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</si>
  <si>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</si>
  <si>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</si>
  <si>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</si>
  <si>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</si>
  <si>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</si>
  <si>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</si>
  <si>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</si>
  <si>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</si>
  <si>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</si>
  <si>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</si>
  <si>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</si>
  <si>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</si>
  <si>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</si>
  <si>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</si>
  <si>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</si>
  <si>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</si>
  <si>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</si>
  <si>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</si>
  <si>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</si>
  <si>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</si>
  <si>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</si>
  <si>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</si>
  <si>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</si>
  <si>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</si>
  <si>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</si>
  <si>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</si>
  <si>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</si>
  <si>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</si>
  <si>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</si>
  <si>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</si>
  <si>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</si>
  <si>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</si>
  <si>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</si>
  <si>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</si>
  <si>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</si>
  <si>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</si>
  <si>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</si>
  <si>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</si>
  <si>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</si>
  <si>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</si>
  <si>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</si>
  <si>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</si>
  <si>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</si>
  <si>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</si>
  <si>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</si>
  <si>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</si>
  <si>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</si>
  <si>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</si>
  <si>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</si>
  <si>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</si>
  <si>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</si>
  <si>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</si>
  <si>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</si>
  <si>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</si>
  <si>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</si>
  <si>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</si>
  <si>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</si>
  <si>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</si>
  <si>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</si>
  <si>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</si>
  <si>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</si>
  <si>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</si>
  <si>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</si>
  <si>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</si>
  <si>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</si>
  <si>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</si>
  <si>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</si>
  <si>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</si>
  <si>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</si>
  <si>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</si>
  <si>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</si>
  <si>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</si>
  <si>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</si>
  <si>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</si>
  <si>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</si>
  <si>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</si>
  <si>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</si>
  <si>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</si>
  <si>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</si>
  <si>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</si>
  <si>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</si>
  <si>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</si>
  <si>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</si>
  <si>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</si>
  <si>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</si>
  <si>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</si>
  <si>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</si>
  <si>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</si>
  <si>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</si>
  <si>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</si>
  <si>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</si>
  <si>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</si>
  <si>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</si>
  <si>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</si>
  <si>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</si>
  <si>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</si>
  <si>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</si>
  <si>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</si>
  <si>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</si>
  <si>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</si>
  <si>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</si>
  <si>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</si>
  <si>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</si>
  <si>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</si>
  <si>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</si>
  <si>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</si>
  <si>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</si>
  <si>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</si>
  <si>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</si>
  <si>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</si>
  <si>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</si>
  <si>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</si>
  <si>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</si>
  <si>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</si>
  <si>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</si>
  <si>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</si>
  <si>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</si>
  <si>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</si>
  <si>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</si>
  <si>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</si>
  <si>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</si>
  <si>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</si>
  <si>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</si>
  <si>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</si>
  <si>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</si>
  <si>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</si>
  <si>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</si>
  <si>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</si>
  <si>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</si>
  <si>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</si>
  <si>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</si>
  <si>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</si>
  <si>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</si>
  <si>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</si>
  <si>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</si>
  <si>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</si>
  <si>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</si>
  <si>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</si>
  <si>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</si>
  <si>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</si>
  <si>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</si>
  <si>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</si>
  <si>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</si>
  <si>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</si>
  <si>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</si>
  <si>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</si>
  <si>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</si>
  <si>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</si>
  <si>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</si>
  <si>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</si>
  <si>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</si>
  <si>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</si>
  <si>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</si>
  <si>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</si>
  <si>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</si>
  <si>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</si>
  <si>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</si>
  <si>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</si>
  <si>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</si>
  <si>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</si>
  <si>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</si>
  <si>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</si>
  <si>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</si>
  <si>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</si>
  <si>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</si>
  <si>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</si>
  <si>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</si>
  <si>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</si>
  <si>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</si>
  <si>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</si>
  <si>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</si>
  <si>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</si>
  <si>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</si>
  <si>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</si>
  <si>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</si>
  <si>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</si>
  <si>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</si>
  <si>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</si>
  <si>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</si>
  <si>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</si>
  <si>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</si>
  <si>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</si>
  <si>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</si>
  <si>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</si>
  <si>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</si>
  <si>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</si>
  <si>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</si>
  <si>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</si>
  <si>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</si>
  <si>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</si>
  <si>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</si>
  <si>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</si>
  <si>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</si>
  <si>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</si>
  <si>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</si>
  <si>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</si>
  <si>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</si>
  <si>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</si>
  <si>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</si>
  <si>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</si>
  <si>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</si>
  <si>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</si>
  <si>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</si>
  <si>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</si>
  <si>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</si>
  <si>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</si>
  <si>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</si>
  <si>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</si>
  <si>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</si>
  <si>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</si>
  <si>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</si>
  <si>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</si>
  <si>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</si>
  <si>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</si>
  <si>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</si>
  <si>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</si>
  <si>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</si>
  <si>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</si>
  <si>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</si>
  <si>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</si>
  <si>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</si>
  <si>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</si>
  <si>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</si>
  <si>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</si>
  <si>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</si>
  <si>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</si>
  <si>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</si>
  <si>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</si>
  <si>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</si>
  <si>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</si>
  <si>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</si>
  <si>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</si>
  <si>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</si>
  <si>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</si>
  <si>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</si>
  <si>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</si>
  <si>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</si>
  <si>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</si>
  <si>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</si>
  <si>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</si>
  <si>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</si>
  <si>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</si>
  <si>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</si>
  <si>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</si>
  <si>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</si>
  <si>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</si>
  <si>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</si>
  <si>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</si>
  <si>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</si>
  <si>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</si>
  <si>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</si>
  <si>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</si>
  <si>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</si>
  <si>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</si>
  <si>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</si>
  <si>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</si>
  <si>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</si>
  <si>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</si>
  <si>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</si>
  <si>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</si>
  <si>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</si>
  <si>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</si>
  <si>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</si>
  <si>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</si>
  <si>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</si>
  <si>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</si>
  <si>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</si>
  <si>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</si>
  <si>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</si>
  <si>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</si>
  <si>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</si>
  <si>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</si>
  <si>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</si>
  <si>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</si>
  <si>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</si>
  <si>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</si>
  <si>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</si>
  <si>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</si>
  <si>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</si>
  <si>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</si>
  <si>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</si>
  <si>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</si>
  <si>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</si>
  <si>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</si>
  <si>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</si>
  <si>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</si>
  <si>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</si>
  <si>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</si>
  <si>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</si>
  <si>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</si>
  <si>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</si>
  <si>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</si>
  <si>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</si>
  <si>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</si>
  <si>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</si>
  <si>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</si>
  <si>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</si>
  <si>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</si>
  <si>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</si>
  <si>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</si>
  <si>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</si>
  <si>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</si>
  <si>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</si>
  <si>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</si>
  <si>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</si>
  <si>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</si>
  <si>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</si>
  <si>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</si>
  <si>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</si>
  <si>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</si>
  <si>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</si>
  <si>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</si>
  <si>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</si>
  <si>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</si>
  <si>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</si>
  <si>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</si>
  <si>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</si>
  <si>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</si>
  <si>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</si>
  <si>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</si>
  <si>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</si>
  <si>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</si>
  <si>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</si>
  <si>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</si>
  <si>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</si>
  <si>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</si>
  <si>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</si>
  <si>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</si>
  <si>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</si>
  <si>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</si>
  <si>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</si>
  <si>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</si>
  <si>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</si>
  <si>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</si>
  <si>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</si>
  <si>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</si>
  <si>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</si>
  <si>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</si>
  <si>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</si>
  <si>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</si>
  <si>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</si>
  <si>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</si>
  <si>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</si>
  <si>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</si>
  <si>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</si>
  <si>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</si>
  <si>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</si>
  <si>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</si>
  <si>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</si>
  <si>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</si>
  <si>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</si>
  <si>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</si>
  <si>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</si>
  <si>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</si>
  <si>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</si>
  <si>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</si>
  <si>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</si>
  <si>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</si>
  <si>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</si>
  <si>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</si>
  <si>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</si>
  <si>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</si>
  <si>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</si>
  <si>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</si>
  <si>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</si>
  <si>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</si>
  <si>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</si>
  <si>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</si>
  <si>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</si>
  <si>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</si>
  <si>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</si>
  <si>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</si>
  <si>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</si>
  <si>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</si>
  <si>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</si>
  <si>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</si>
  <si>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</si>
  <si>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</si>
  <si>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</si>
  <si>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</si>
  <si>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</si>
  <si>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</si>
  <si>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</si>
  <si>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</si>
  <si>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</si>
  <si>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</si>
  <si>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</si>
  <si>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</si>
  <si>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</si>
  <si>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</si>
  <si>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</si>
  <si>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</si>
  <si>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</si>
  <si>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</si>
  <si>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</si>
  <si>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</si>
  <si>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</si>
  <si>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</si>
  <si>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</si>
  <si>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</si>
  <si>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</si>
  <si>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</si>
  <si>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</si>
  <si>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</si>
  <si>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</si>
  <si>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</si>
  <si>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</si>
  <si>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</si>
  <si>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</si>
  <si>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</si>
  <si>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</si>
  <si>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</si>
  <si>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</si>
  <si>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</si>
  <si>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</si>
  <si>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</si>
  <si>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</si>
  <si>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</si>
  <si>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</si>
  <si>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</si>
  <si>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</si>
  <si>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</si>
  <si>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</si>
  <si>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</si>
  <si>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</si>
  <si>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</si>
  <si>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</si>
  <si>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</si>
  <si>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</si>
  <si>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</si>
  <si>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</si>
  <si>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</si>
  <si>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</si>
  <si>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</si>
  <si>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</si>
  <si>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</si>
  <si>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</si>
  <si>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</si>
  <si>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</si>
  <si>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</si>
  <si>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</si>
  <si>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</si>
  <si>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</si>
  <si>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</si>
  <si>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</si>
  <si>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</si>
  <si>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</si>
  <si>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</si>
  <si>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</si>
  <si>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</si>
  <si>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</si>
  <si>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</si>
  <si>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</si>
  <si>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</si>
  <si>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</si>
  <si>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</si>
  <si>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</si>
  <si>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</si>
  <si>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</si>
  <si>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</si>
  <si>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</si>
  <si>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</si>
  <si>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</si>
  <si>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</si>
  <si>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</si>
  <si>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</si>
  <si>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</si>
  <si>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</si>
  <si>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</si>
  <si>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</si>
  <si>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</si>
  <si>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</si>
  <si>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</si>
  <si>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</si>
  <si>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</si>
  <si>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</si>
  <si>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</si>
  <si>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</si>
  <si>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</si>
  <si>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</si>
  <si>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</si>
  <si>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</si>
  <si>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</si>
  <si>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</si>
  <si>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</si>
  <si>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</si>
  <si>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</si>
  <si>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</si>
  <si>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</si>
  <si>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</si>
  <si>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</si>
  <si>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</si>
  <si>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</si>
  <si>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</si>
  <si>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</si>
  <si>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</si>
  <si>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</si>
  <si>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</si>
  <si>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</si>
  <si>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</si>
  <si>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</si>
  <si>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</si>
  <si>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</si>
  <si>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</si>
  <si>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</si>
  <si>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</si>
  <si>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</si>
  <si>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</si>
  <si>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</si>
  <si>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</si>
  <si>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</si>
  <si>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</si>
  <si>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</si>
  <si>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</si>
  <si>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</si>
  <si>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</si>
  <si>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</si>
  <si>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</si>
  <si>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</si>
  <si>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</si>
  <si>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</si>
  <si>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</si>
  <si>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</si>
  <si>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</si>
  <si>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</si>
  <si>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</si>
  <si>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</si>
  <si>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</si>
  <si>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</si>
  <si>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</si>
  <si>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</si>
  <si>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</si>
  <si>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</si>
  <si>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</si>
  <si>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</si>
  <si>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</si>
  <si>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</si>
  <si>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</si>
  <si>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</si>
  <si>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</si>
  <si>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</si>
  <si>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</si>
  <si>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</si>
  <si>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</si>
  <si>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</si>
  <si>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</si>
  <si>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</si>
  <si>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</si>
  <si>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</si>
  <si>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</si>
  <si>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</si>
  <si>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</si>
  <si>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</si>
  <si>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</si>
  <si>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</si>
  <si>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</si>
  <si>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</si>
  <si>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</si>
  <si>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</si>
  <si>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</si>
  <si>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</si>
  <si>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</si>
  <si>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</si>
  <si>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</si>
  <si>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</si>
  <si>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</si>
  <si>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</si>
  <si>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</si>
  <si>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</si>
  <si>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</si>
  <si>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</si>
  <si>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</si>
  <si>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</si>
  <si>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</si>
  <si>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</si>
  <si>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</si>
  <si>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</si>
  <si>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</si>
  <si>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</si>
  <si>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</si>
  <si>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</si>
  <si>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</si>
  <si>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</si>
  <si>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</si>
  <si>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</si>
  <si>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</si>
  <si>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</si>
  <si>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</si>
  <si>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</si>
  <si>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</si>
  <si>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</si>
  <si>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</si>
  <si>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</si>
  <si>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</si>
  <si>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</si>
  <si>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</si>
  <si>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</si>
  <si>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</si>
  <si>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</si>
  <si>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</si>
  <si>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</si>
  <si>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</si>
  <si>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</si>
  <si>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</si>
  <si>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</si>
  <si>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</si>
  <si>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</si>
  <si>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</si>
  <si>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</si>
  <si>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</si>
  <si>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</si>
  <si>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</si>
  <si>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</si>
  <si>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</si>
  <si>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</si>
  <si>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</si>
  <si>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</si>
  <si>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</si>
  <si>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</si>
  <si>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</si>
  <si>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</si>
  <si>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</si>
  <si>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</si>
  <si>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</si>
  <si>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</si>
  <si>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</si>
  <si>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</si>
  <si>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</si>
  <si>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</si>
  <si>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</si>
  <si>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</si>
  <si>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</si>
  <si>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</si>
  <si>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</si>
  <si>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</si>
  <si>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</si>
  <si>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</si>
  <si>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</si>
  <si>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</si>
  <si>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</si>
  <si>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</si>
  <si>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</si>
  <si>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</si>
  <si>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</si>
  <si>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</si>
  <si>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</si>
  <si>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</si>
  <si>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</si>
  <si>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</si>
  <si>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</si>
  <si>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</si>
  <si>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</si>
  <si>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</si>
  <si>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</si>
  <si>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</si>
  <si>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</si>
  <si>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</si>
  <si>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</si>
  <si>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</si>
  <si>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</si>
  <si>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</si>
  <si>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</si>
  <si>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</si>
  <si>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</si>
  <si>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</si>
  <si>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</si>
  <si>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</si>
  <si>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</si>
  <si>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</si>
  <si>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</si>
  <si>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</si>
  <si>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</si>
  <si>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</si>
  <si>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</si>
  <si>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</si>
  <si>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</si>
  <si>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</si>
  <si>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</si>
  <si>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</si>
  <si>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</si>
  <si>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</si>
  <si>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</si>
  <si>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</si>
  <si>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</si>
  <si>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</si>
  <si>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</si>
  <si>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</si>
  <si>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</si>
  <si>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</si>
  <si>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</si>
  <si>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</si>
  <si>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</si>
  <si>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</si>
  <si>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</si>
  <si>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</si>
  <si>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</si>
  <si>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</si>
  <si>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</si>
  <si>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</si>
  <si>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</si>
  <si>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</si>
  <si>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</si>
  <si>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</si>
  <si>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</si>
  <si>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</si>
  <si>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</si>
  <si>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</si>
  <si>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</si>
  <si>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</si>
  <si>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</si>
  <si>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</si>
  <si>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</si>
  <si>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</si>
  <si>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</si>
  <si>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</si>
  <si>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</si>
  <si>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</si>
  <si>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</si>
  <si>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</si>
  <si>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</si>
  <si>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</si>
  <si>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</si>
  <si>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</si>
  <si>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</si>
  <si>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</si>
  <si>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</si>
  <si>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</si>
  <si>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</si>
  <si>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</si>
  <si>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</si>
  <si>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</si>
  <si>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</si>
  <si>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</si>
  <si>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</si>
  <si>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</si>
  <si>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</si>
  <si>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</si>
  <si>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</si>
  <si>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</si>
  <si>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</si>
  <si>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</si>
  <si>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</si>
  <si>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</si>
  <si>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</si>
  <si>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</si>
  <si>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</si>
  <si>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</si>
  <si>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</si>
  <si>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</si>
  <si>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</si>
  <si>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</si>
  <si>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</si>
  <si>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</si>
  <si>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</si>
  <si>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</si>
  <si>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</si>
  <si>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</si>
  <si>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</si>
  <si>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</si>
  <si>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</si>
  <si>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</si>
  <si>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</si>
  <si>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</si>
  <si>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</si>
  <si>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</si>
  <si>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</si>
  <si>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</si>
  <si>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</si>
  <si>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</si>
  <si>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</si>
  <si>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</si>
  <si>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</si>
  <si>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</si>
  <si>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</si>
  <si>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</si>
  <si>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</si>
  <si>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</si>
  <si>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</si>
  <si>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</si>
  <si>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</si>
  <si>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</si>
  <si>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</si>
  <si>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</si>
  <si>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</si>
  <si>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</si>
  <si>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</si>
  <si>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</si>
  <si>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</si>
  <si>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</si>
  <si>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</si>
  <si>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</si>
  <si>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</si>
  <si>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</si>
  <si>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</si>
  <si>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</si>
  <si>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</si>
  <si>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</si>
  <si>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</si>
  <si>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</si>
  <si>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</si>
  <si>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</si>
  <si>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</si>
  <si>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</si>
  <si>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</si>
  <si>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</si>
  <si>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</si>
  <si>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</si>
  <si>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</si>
  <si>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</si>
  <si>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</si>
  <si>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</si>
  <si>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</si>
  <si>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</si>
  <si>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</si>
  <si>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</si>
  <si>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</si>
  <si>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</si>
  <si>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</si>
  <si>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</si>
  <si>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</si>
  <si>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</si>
  <si>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</si>
  <si>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</si>
  <si>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</si>
  <si>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</si>
  <si>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</si>
  <si>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</si>
  <si>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</si>
  <si>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</si>
  <si>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</si>
  <si>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</si>
  <si>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</si>
  <si>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</si>
  <si>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</si>
  <si>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</si>
  <si>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</si>
  <si>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</si>
  <si>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</si>
  <si>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</si>
  <si>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</si>
  <si>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</si>
  <si>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</si>
  <si>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</si>
  <si>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</si>
  <si>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</si>
  <si>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</si>
  <si>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</si>
  <si>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</si>
  <si>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</si>
  <si>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</si>
  <si>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</si>
  <si>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</si>
  <si>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</si>
  <si>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</si>
  <si>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</si>
  <si>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</si>
  <si>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</si>
  <si>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</si>
  <si>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</si>
  <si>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</si>
  <si>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</si>
  <si>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</si>
  <si>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</si>
  <si>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</si>
  <si>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</si>
  <si>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</si>
  <si>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</si>
  <si>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</si>
  <si>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</si>
  <si>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</si>
  <si>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</si>
  <si>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</si>
  <si>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</si>
  <si>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</si>
  <si>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</si>
  <si>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</si>
  <si>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</si>
  <si>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</si>
  <si>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</si>
  <si>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</si>
  <si>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</si>
  <si>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</si>
  <si>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</si>
  <si>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</si>
  <si>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</si>
  <si>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</si>
  <si>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</si>
  <si>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</si>
  <si>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</si>
  <si>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</si>
  <si>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</si>
  <si>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</si>
  <si>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</si>
  <si>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</si>
  <si>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</si>
  <si>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</si>
  <si>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</si>
  <si>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</si>
  <si>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</si>
  <si>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</si>
  <si>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</si>
  <si>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</si>
  <si>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</si>
  <si>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</si>
  <si>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</si>
  <si>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</si>
  <si>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</si>
  <si>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</si>
  <si>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</si>
  <si>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</si>
  <si>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</si>
  <si>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</si>
  <si>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</si>
  <si>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</si>
  <si>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</si>
  <si>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</si>
  <si>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</si>
  <si>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</si>
  <si>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</si>
  <si>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</si>
  <si>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</si>
  <si>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</si>
  <si>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</si>
  <si>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</si>
  <si>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</si>
  <si>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</si>
  <si>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</si>
  <si>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</si>
  <si>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</si>
  <si>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</si>
  <si>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</si>
  <si>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</si>
  <si>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</si>
  <si>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</si>
  <si>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</si>
  <si>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</si>
  <si>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</si>
  <si>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</si>
  <si>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</si>
  <si>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</si>
  <si>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</si>
  <si>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</si>
  <si>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</si>
  <si>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</si>
  <si>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</si>
  <si>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</si>
  <si>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</si>
  <si>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</si>
  <si>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</si>
  <si>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</si>
  <si>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</si>
  <si>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</si>
  <si>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</si>
  <si>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</si>
  <si>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</si>
  <si>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</si>
  <si>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</si>
  <si>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</si>
  <si>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</si>
  <si>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</si>
  <si>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</si>
  <si>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</si>
  <si>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</si>
  <si>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</si>
  <si>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</si>
  <si>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</si>
  <si>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</si>
  <si>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</si>
  <si>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</si>
  <si>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</si>
  <si>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</si>
  <si>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</si>
  <si>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</si>
  <si>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</si>
  <si>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</si>
  <si>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</si>
  <si>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</si>
  <si>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</si>
  <si>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</si>
  <si>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</si>
  <si>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</si>
  <si>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</si>
  <si>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</si>
  <si>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</si>
  <si>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</si>
  <si>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</si>
  <si>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</si>
  <si>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</si>
  <si>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</si>
  <si>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</si>
  <si>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</si>
  <si>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</si>
  <si>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</si>
  <si>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</si>
  <si>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</si>
  <si>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</si>
  <si>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</si>
  <si>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</si>
  <si>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</si>
  <si>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</si>
  <si>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</si>
  <si>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</si>
  <si>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</si>
  <si>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</si>
  <si>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</si>
  <si>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</si>
  <si>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</si>
  <si>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</si>
  <si>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</si>
  <si>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</si>
  <si>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</si>
  <si>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</si>
  <si>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</si>
  <si>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</si>
  <si>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</si>
  <si>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</si>
  <si>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</si>
  <si>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</si>
  <si>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</si>
  <si>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</si>
  <si>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</si>
  <si>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</si>
  <si>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</si>
  <si>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</si>
  <si>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</si>
  <si>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</si>
  <si>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</si>
  <si>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</si>
  <si>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</si>
  <si>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</si>
  <si>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</si>
  <si>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</si>
  <si>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</si>
  <si>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</si>
  <si>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</si>
  <si>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</si>
  <si>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</si>
  <si>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</si>
  <si>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</si>
  <si>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</si>
  <si>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</si>
  <si>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</si>
  <si>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</si>
  <si>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</si>
  <si>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</si>
  <si>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</si>
  <si>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</si>
  <si>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</si>
  <si>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</si>
  <si>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</si>
  <si>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</si>
  <si>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</si>
  <si>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</si>
  <si>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</si>
  <si>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</si>
  <si>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</si>
  <si>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</si>
  <si>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</si>
  <si>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</si>
  <si>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</si>
  <si>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</si>
  <si>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</si>
  <si>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</si>
  <si>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</si>
  <si>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</si>
  <si>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</si>
  <si>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</si>
  <si>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</si>
  <si>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</si>
  <si>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</si>
  <si>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</si>
  <si>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</si>
  <si>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</si>
  <si>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</si>
  <si>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</si>
  <si>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</si>
  <si>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</si>
  <si>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</si>
  <si>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</si>
  <si>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</si>
  <si>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</si>
  <si>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</si>
  <si>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</si>
  <si>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</si>
  <si>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</si>
  <si>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</si>
  <si>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</si>
  <si>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</si>
  <si>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</si>
  <si>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</si>
  <si>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</si>
  <si>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</si>
  <si>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</si>
  <si>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</si>
  <si>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</si>
  <si>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</si>
  <si>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</si>
  <si>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</si>
  <si>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</si>
  <si>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</si>
  <si>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</si>
  <si>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</si>
  <si>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</si>
  <si>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</si>
  <si>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</si>
  <si>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</si>
  <si>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</si>
  <si>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</si>
  <si>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</si>
  <si>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</si>
  <si>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</si>
  <si>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</si>
  <si>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</si>
  <si>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</si>
  <si>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</si>
  <si>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</si>
  <si>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</si>
  <si>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</si>
  <si>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</si>
  <si>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</si>
  <si>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</si>
  <si>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</si>
  <si>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</si>
  <si>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</si>
  <si>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</si>
  <si>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</si>
  <si>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</si>
  <si>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</si>
  <si>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</si>
  <si>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</si>
  <si>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</si>
  <si>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</si>
  <si>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</si>
  <si>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</si>
  <si>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</si>
  <si>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</si>
  <si>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</si>
  <si>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</si>
  <si>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</si>
  <si>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</si>
  <si>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</si>
  <si>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</si>
  <si>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</si>
  <si>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</si>
  <si>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</si>
  <si>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</si>
  <si>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</si>
  <si>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</si>
  <si>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</si>
  <si>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</si>
  <si>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</si>
  <si>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</si>
  <si>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</si>
  <si>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</si>
  <si>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</si>
  <si>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</si>
  <si>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</si>
  <si>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</si>
  <si>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</si>
  <si>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</si>
  <si>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</si>
  <si>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</si>
  <si>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</si>
  <si>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</si>
  <si>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</si>
  <si>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</si>
  <si>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</si>
  <si>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</si>
  <si>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</si>
  <si>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</si>
  <si>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</si>
  <si>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</si>
  <si>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</si>
  <si>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</si>
  <si>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</si>
  <si>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</si>
  <si>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</si>
  <si>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</si>
  <si>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</si>
  <si>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</si>
  <si>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</si>
  <si>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</si>
  <si>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</si>
  <si>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</si>
  <si>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</si>
  <si>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</si>
  <si>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</si>
  <si>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</si>
  <si>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</si>
  <si>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</si>
  <si>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</si>
  <si>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</si>
  <si>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</si>
  <si>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</si>
  <si>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</si>
  <si>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</si>
  <si>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</si>
  <si>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</si>
  <si>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</si>
  <si>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</si>
  <si>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</si>
  <si>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</si>
  <si>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</si>
  <si>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</si>
  <si>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</si>
  <si>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</si>
  <si>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</si>
  <si>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</si>
  <si>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</si>
  <si>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</si>
  <si>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</si>
  <si>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</si>
  <si>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</si>
  <si>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</si>
  <si>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</si>
  <si>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</si>
  <si>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</si>
  <si>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</si>
  <si>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</si>
  <si>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</si>
  <si>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</si>
  <si>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</si>
  <si>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</si>
  <si>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</si>
  <si>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</si>
  <si>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</si>
  <si>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</si>
  <si>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</si>
  <si>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</si>
  <si>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</si>
  <si>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</si>
  <si>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</si>
  <si>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</si>
  <si>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</si>
  <si>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</si>
  <si>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</si>
  <si>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</si>
  <si>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</si>
  <si>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</si>
  <si>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</si>
  <si>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</si>
  <si>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</si>
  <si>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</si>
  <si>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</si>
  <si>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</si>
  <si>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</si>
  <si>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</si>
  <si>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</si>
  <si>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</si>
  <si>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</si>
  <si>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</si>
  <si>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</si>
  <si>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</si>
  <si>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</si>
  <si>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</si>
  <si>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</si>
  <si>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</si>
  <si>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</si>
  <si>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</si>
  <si>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</si>
  <si>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</si>
  <si>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</si>
  <si>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</si>
  <si>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</si>
  <si>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</si>
  <si>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</si>
  <si>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</si>
  <si>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</si>
  <si>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</si>
  <si>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</si>
  <si>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</si>
  <si>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</si>
  <si>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</si>
  <si>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</si>
  <si>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</si>
  <si>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</si>
  <si>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</si>
  <si>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</si>
  <si>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</si>
  <si>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</si>
  <si>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</si>
  <si>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</si>
  <si>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</si>
  <si>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</si>
  <si>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</si>
  <si>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</si>
  <si>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</si>
  <si>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</si>
  <si>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</si>
  <si>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</si>
  <si>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</si>
  <si>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</si>
  <si>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</si>
  <si>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</si>
  <si>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</si>
  <si>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</si>
  <si>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</si>
  <si>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</si>
  <si>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</si>
  <si>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</si>
  <si>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</si>
  <si>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</si>
  <si>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</si>
  <si>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</si>
  <si>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</si>
  <si>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</si>
  <si>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</si>
  <si>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</si>
  <si>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</si>
  <si>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</si>
  <si>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</si>
  <si>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</si>
  <si>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</si>
  <si>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</si>
  <si>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</si>
  <si>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</si>
  <si>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</si>
  <si>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</si>
  <si>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</si>
  <si>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</si>
  <si>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</si>
  <si>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</si>
  <si>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</si>
  <si>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</si>
  <si>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</si>
  <si>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</si>
  <si>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</si>
  <si>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</si>
  <si>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</si>
  <si>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</si>
  <si>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</si>
  <si>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</si>
  <si>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</si>
  <si>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</si>
  <si>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</si>
  <si>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</si>
  <si>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</si>
  <si>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</si>
  <si>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</si>
  <si>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</si>
  <si>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</si>
  <si>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</si>
  <si>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</si>
  <si>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</si>
  <si>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</si>
  <si>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</si>
  <si>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</si>
  <si>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</si>
  <si>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</si>
  <si>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</si>
  <si>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</si>
  <si>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</si>
  <si>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</si>
  <si>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</si>
  <si>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</si>
  <si>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</si>
  <si>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</si>
  <si>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</si>
  <si>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</si>
  <si>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</si>
  <si>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</si>
  <si>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</si>
  <si>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</si>
  <si>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</si>
  <si>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</si>
  <si>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</si>
  <si>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</si>
  <si>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</si>
  <si>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</si>
  <si>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</si>
  <si>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</si>
  <si>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</si>
  <si>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</si>
  <si>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</si>
  <si>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</si>
  <si>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</si>
  <si>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</si>
  <si>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</si>
  <si>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</si>
  <si>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</si>
  <si>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</si>
  <si>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</si>
  <si>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</si>
  <si>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</si>
  <si>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</si>
  <si>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</si>
  <si>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</si>
  <si>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</si>
  <si>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</si>
  <si>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</si>
  <si>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</si>
  <si>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</si>
  <si>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</si>
  <si>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</si>
  <si>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</si>
  <si>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</si>
  <si>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</si>
  <si>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</si>
  <si>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</si>
  <si>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</si>
  <si>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</si>
  <si>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</si>
  <si>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</si>
  <si>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</si>
  <si>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</si>
  <si>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</si>
  <si>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</si>
  <si>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</si>
  <si>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</si>
  <si>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</si>
  <si>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</si>
  <si>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</si>
  <si>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</si>
  <si>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</si>
  <si>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</si>
  <si>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</si>
  <si>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</si>
  <si>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</si>
  <si>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</si>
  <si>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</si>
  <si>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</si>
  <si>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</si>
  <si>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</si>
  <si>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</si>
  <si>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</si>
  <si>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</si>
  <si>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</si>
  <si>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</si>
  <si>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</si>
  <si>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</si>
  <si>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</si>
  <si>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</si>
  <si>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</si>
  <si>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</si>
  <si>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</si>
  <si>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</si>
  <si>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</si>
  <si>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</si>
  <si>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</si>
  <si>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</si>
  <si>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</si>
  <si>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</si>
  <si>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</si>
  <si>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</si>
  <si>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</si>
  <si>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</si>
  <si>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</si>
  <si>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</si>
  <si>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</si>
  <si>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</si>
  <si>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</si>
  <si>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</si>
  <si>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</si>
  <si>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</si>
  <si>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</si>
  <si>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</si>
  <si>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</si>
  <si>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</si>
  <si>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</si>
  <si>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</si>
  <si>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</si>
  <si>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</si>
  <si>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</si>
  <si>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</si>
  <si>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</si>
  <si>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</si>
  <si>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</si>
  <si>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</si>
  <si>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</si>
  <si>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</si>
  <si>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</si>
  <si>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</si>
  <si>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</si>
  <si>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</si>
  <si>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</si>
  <si>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</si>
  <si>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</si>
  <si>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</si>
  <si>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</si>
  <si>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</si>
  <si>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</si>
  <si>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</si>
  <si>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</si>
  <si>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</si>
  <si>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</si>
  <si>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</si>
  <si>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</si>
  <si>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</si>
  <si>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</si>
  <si>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</si>
  <si>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</si>
  <si>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</si>
  <si>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</si>
  <si>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</si>
  <si>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</si>
  <si>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</si>
  <si>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</si>
  <si>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</si>
  <si>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</si>
  <si>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</si>
  <si>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</si>
  <si>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</si>
  <si>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</si>
  <si>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</si>
  <si>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</si>
  <si>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</si>
  <si>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</si>
  <si>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</si>
  <si>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</si>
  <si>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</si>
  <si>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</si>
  <si>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</si>
  <si>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</si>
  <si>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</si>
  <si>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</si>
  <si>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</si>
  <si>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</si>
  <si>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</si>
  <si>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</si>
  <si>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</si>
  <si>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</si>
  <si>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</si>
  <si>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</si>
  <si>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</si>
  <si>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</si>
  <si>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</si>
  <si>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</si>
  <si>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</si>
  <si>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</si>
  <si>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</si>
  <si>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</si>
  <si>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</si>
  <si>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</si>
  <si>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</si>
  <si>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</si>
  <si>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</si>
  <si>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</si>
  <si>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</si>
  <si>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</si>
  <si>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</si>
  <si>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</si>
  <si>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</si>
  <si>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</si>
  <si>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</si>
  <si>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</si>
  <si>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</si>
  <si>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</si>
  <si>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</si>
  <si>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</si>
  <si>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</si>
  <si>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</si>
  <si>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</si>
  <si>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</si>
  <si>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</si>
  <si>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</si>
  <si>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</si>
  <si>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</si>
  <si>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</si>
  <si>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</si>
  <si>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</si>
  <si>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</si>
  <si>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</si>
  <si>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</si>
  <si>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</si>
  <si>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</si>
  <si>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</si>
  <si>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</si>
  <si>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</si>
  <si>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</si>
  <si>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</si>
  <si>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</si>
  <si>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</si>
  <si>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</si>
  <si>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</si>
  <si>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</si>
  <si>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</si>
  <si>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</si>
  <si>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</si>
  <si>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</si>
  <si>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</si>
  <si>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</si>
  <si>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</si>
  <si>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</si>
  <si>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</si>
  <si>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</si>
  <si>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</si>
  <si>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</si>
  <si>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</si>
  <si>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</si>
  <si>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</si>
  <si>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</si>
  <si>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</si>
  <si>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</si>
  <si>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</si>
  <si>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</si>
  <si>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</si>
  <si>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</si>
  <si>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</si>
  <si>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</si>
  <si>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</si>
  <si>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</si>
  <si>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</si>
  <si>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</si>
  <si>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</si>
  <si>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</si>
  <si>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</si>
  <si>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</si>
  <si>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</si>
  <si>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</si>
  <si>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</si>
  <si>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</si>
  <si>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</si>
  <si>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</si>
  <si>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</si>
  <si>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</si>
  <si>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</si>
  <si>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</si>
  <si>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</si>
  <si>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</si>
  <si>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</si>
  <si>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</si>
  <si>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</si>
  <si>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</si>
  <si>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</si>
  <si>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</si>
  <si>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</si>
  <si>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</si>
  <si>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</si>
  <si>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</si>
  <si>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</si>
  <si>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</si>
  <si>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</si>
  <si>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</si>
  <si>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</si>
  <si>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</si>
  <si>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</si>
  <si>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</si>
  <si>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</si>
  <si>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</si>
  <si>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</si>
  <si>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</si>
  <si>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</si>
  <si>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</si>
  <si>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</si>
  <si>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</si>
  <si>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</si>
  <si>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</si>
  <si>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</si>
  <si>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</si>
  <si>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</si>
  <si>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</si>
  <si>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</si>
  <si>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</si>
  <si>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</si>
  <si>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</si>
  <si>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</si>
  <si>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</si>
  <si>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</si>
  <si>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</si>
  <si>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</si>
  <si>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</si>
  <si>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</si>
  <si>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</si>
  <si>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</si>
  <si>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</si>
  <si>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</si>
  <si>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</si>
  <si>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</si>
  <si>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</si>
  <si>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</si>
  <si>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</si>
  <si>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</si>
  <si>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</si>
  <si>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</si>
  <si>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</si>
  <si>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</si>
  <si>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</si>
  <si>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</si>
  <si>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</si>
  <si>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</si>
  <si>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</si>
  <si>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</si>
  <si>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</si>
  <si>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</si>
  <si>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</si>
  <si>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</si>
  <si>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</si>
  <si>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</si>
  <si>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</si>
  <si>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</si>
  <si>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</si>
  <si>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</si>
  <si>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</si>
  <si>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</si>
  <si>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</si>
  <si>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</si>
  <si>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</si>
  <si>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</si>
  <si>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</si>
  <si>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</si>
  <si>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</si>
  <si>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</si>
  <si>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</si>
  <si>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</si>
  <si>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</si>
  <si>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</si>
  <si>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</si>
  <si>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</si>
  <si>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</si>
  <si>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</si>
  <si>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</si>
  <si>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</si>
  <si>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</si>
  <si>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</si>
  <si>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</si>
  <si>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</si>
  <si>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</si>
  <si>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</si>
  <si>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</si>
  <si>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</si>
  <si>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</si>
  <si>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</si>
  <si>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</si>
  <si>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</si>
  <si>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</si>
  <si>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</si>
  <si>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</si>
  <si>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</si>
  <si>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</si>
  <si>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</si>
  <si>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</si>
  <si>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</si>
  <si>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</si>
  <si>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</si>
  <si>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</si>
  <si>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</si>
  <si>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</si>
  <si>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</si>
  <si>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</si>
  <si>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</si>
  <si>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</si>
  <si>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</si>
  <si>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</si>
  <si>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</si>
  <si>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</si>
  <si>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</si>
  <si>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</si>
  <si>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</si>
  <si>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</si>
  <si>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</si>
  <si>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</si>
  <si>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</si>
  <si>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</si>
  <si>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</si>
  <si>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</si>
  <si>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</si>
  <si>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</si>
  <si>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</si>
  <si>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</si>
  <si>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</si>
  <si>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</si>
  <si>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</si>
  <si>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</si>
  <si>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</si>
  <si>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</si>
  <si>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</si>
  <si>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</si>
  <si>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</si>
  <si>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</si>
  <si>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</si>
  <si>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</si>
  <si>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</si>
  <si>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</si>
  <si>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</si>
  <si>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</si>
  <si>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</si>
  <si>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</si>
  <si>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</si>
  <si>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</si>
  <si>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</si>
  <si>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</si>
  <si>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</si>
  <si>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</si>
  <si>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</si>
  <si>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</si>
  <si>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</si>
  <si>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</si>
  <si>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</si>
  <si>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</si>
  <si>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</si>
  <si>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</si>
  <si>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</si>
  <si>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</si>
  <si>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</si>
  <si>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</si>
  <si>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</si>
  <si>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</si>
  <si>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</si>
  <si>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</si>
  <si>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</si>
  <si>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</si>
  <si>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</si>
  <si>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</si>
  <si>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</si>
  <si>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</si>
  <si>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</si>
  <si>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</si>
  <si>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</si>
  <si>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</si>
  <si>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</si>
  <si>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</si>
  <si>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</si>
  <si>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</si>
  <si>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</si>
  <si>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</si>
  <si>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</si>
  <si>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</si>
  <si>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</si>
  <si>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</si>
  <si>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</si>
  <si>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</si>
  <si>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</si>
  <si>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</si>
  <si>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</si>
  <si>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</si>
  <si>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</si>
  <si>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</si>
  <si>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</si>
  <si>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</si>
  <si>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</si>
  <si>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</si>
  <si>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</si>
  <si>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</si>
  <si>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</si>
  <si>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</si>
  <si>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</si>
  <si>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</si>
  <si>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</si>
  <si>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</si>
  <si>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</si>
  <si>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</si>
  <si>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</si>
  <si>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</si>
  <si>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</si>
  <si>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</si>
  <si>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</si>
  <si>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</si>
  <si>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</si>
  <si>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</si>
  <si>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</si>
  <si>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</si>
  <si>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</si>
  <si>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</si>
  <si>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</si>
  <si>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</si>
  <si>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</si>
  <si>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</si>
  <si>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</si>
  <si>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</si>
  <si>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</si>
  <si>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</si>
  <si>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</si>
  <si>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</si>
  <si>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</si>
  <si>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</si>
  <si>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</si>
  <si>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</si>
  <si>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</si>
  <si>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</si>
  <si>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</si>
  <si>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</si>
  <si>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</si>
  <si>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</si>
  <si>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</si>
  <si>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</si>
  <si>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</si>
  <si>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</si>
  <si>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</si>
  <si>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</si>
  <si>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</si>
  <si>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</si>
  <si>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</si>
  <si>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</si>
  <si>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</si>
  <si>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</si>
  <si>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</si>
  <si>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</si>
  <si>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</si>
  <si>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</si>
  <si>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</si>
  <si>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</si>
  <si>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</si>
  <si>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</si>
  <si>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</si>
  <si>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</si>
  <si>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</si>
  <si>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</si>
  <si>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</si>
  <si>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</si>
  <si>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</si>
  <si>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</si>
  <si>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</si>
  <si>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</si>
  <si>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</si>
  <si>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</si>
  <si>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</si>
  <si>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</si>
  <si>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</si>
  <si>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</si>
  <si>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</si>
  <si>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</si>
  <si>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</si>
  <si>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</si>
  <si>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</si>
  <si>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</si>
  <si>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</si>
  <si>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</si>
  <si>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</si>
  <si>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</si>
  <si>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</si>
  <si>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</si>
  <si>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</si>
  <si>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</si>
  <si>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</si>
  <si>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</si>
  <si>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</si>
  <si>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</si>
  <si>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</si>
  <si>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</si>
  <si>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</si>
  <si>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</si>
  <si>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</si>
  <si>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</si>
  <si>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</si>
  <si>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</si>
  <si>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</si>
  <si>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</si>
  <si>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</si>
  <si>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</si>
  <si>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</si>
  <si>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</si>
  <si>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</si>
  <si>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</si>
  <si>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</si>
  <si>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</si>
  <si>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</si>
  <si>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</si>
  <si>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</si>
  <si>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</si>
  <si>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</si>
  <si>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</si>
  <si>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</si>
  <si>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</si>
  <si>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</si>
  <si>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</si>
  <si>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</si>
  <si>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</si>
  <si>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</si>
  <si>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</si>
  <si>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</si>
  <si>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</si>
  <si>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</si>
  <si>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</si>
  <si>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</si>
  <si>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</si>
  <si>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</si>
  <si>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</si>
  <si>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</si>
  <si>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</si>
  <si>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</si>
  <si>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</si>
  <si>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</si>
  <si>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</si>
  <si>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</si>
  <si>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</si>
  <si>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</si>
  <si>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</si>
  <si>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</si>
  <si>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</si>
  <si>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</si>
  <si>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</si>
  <si>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</si>
  <si>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</si>
  <si>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</si>
  <si>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</si>
  <si>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</si>
  <si>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</si>
  <si>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</si>
  <si>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</si>
  <si>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</si>
  <si>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</si>
  <si>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</si>
  <si>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</si>
  <si>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</si>
  <si>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</si>
  <si>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</si>
  <si>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</si>
  <si>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</si>
  <si>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</si>
  <si>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</si>
  <si>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</si>
  <si>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</si>
  <si>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</si>
  <si>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</si>
  <si>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</si>
  <si>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</si>
  <si>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</si>
  <si>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</si>
  <si>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</si>
  <si>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</si>
  <si>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</si>
  <si>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</si>
  <si>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</si>
  <si>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</si>
  <si>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</si>
  <si>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</si>
  <si>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</si>
  <si>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</si>
  <si>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</si>
  <si>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</si>
  <si>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</si>
  <si>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</si>
  <si>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</si>
  <si>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</si>
  <si>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</si>
  <si>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</si>
  <si>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</si>
  <si>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</si>
  <si>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</si>
  <si>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</si>
  <si>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</si>
  <si>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</si>
  <si>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</si>
  <si>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</si>
  <si>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</si>
  <si>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</si>
  <si>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</si>
  <si>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</si>
  <si>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</si>
  <si>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</si>
  <si>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</si>
  <si>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</si>
  <si>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</si>
  <si>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</si>
  <si>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</si>
  <si>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</si>
  <si>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</si>
  <si>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</si>
  <si>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</si>
  <si>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</si>
  <si>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</si>
  <si>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</si>
  <si>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</si>
  <si>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</si>
  <si>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</si>
  <si>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</si>
  <si>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</si>
  <si>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</si>
  <si>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</si>
  <si>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</si>
  <si>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</si>
  <si>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</si>
  <si>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</si>
  <si>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</si>
  <si>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</si>
  <si>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</si>
  <si>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</si>
  <si>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</si>
  <si>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</si>
  <si>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</si>
  <si>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</si>
  <si>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</si>
  <si>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</si>
  <si>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</si>
  <si>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</si>
  <si>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</si>
  <si>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</si>
  <si>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</si>
  <si>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</si>
  <si>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</si>
  <si>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</si>
  <si>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</si>
  <si>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</si>
  <si>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</si>
  <si>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</si>
  <si>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</si>
  <si>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</si>
  <si>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</si>
  <si>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</si>
  <si>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</si>
  <si>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</si>
  <si>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</si>
  <si>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</si>
  <si>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</si>
  <si>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</si>
  <si>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</si>
  <si>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</si>
  <si>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</si>
  <si>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</si>
  <si>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</si>
  <si>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</si>
  <si>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</si>
  <si>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</si>
  <si>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</si>
  <si>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</si>
  <si>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</si>
  <si>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</si>
  <si>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</si>
  <si>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</si>
  <si>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</si>
  <si>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</si>
  <si>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</si>
  <si>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</si>
  <si>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</si>
  <si>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</si>
  <si>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</si>
  <si>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</si>
  <si>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</si>
  <si>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</si>
  <si>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</si>
  <si>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</si>
  <si>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</si>
  <si>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</si>
  <si>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</si>
  <si>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</si>
  <si>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</si>
  <si>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</si>
  <si>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</si>
  <si>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</si>
  <si>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</si>
  <si>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</si>
  <si>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</si>
  <si>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</si>
  <si>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</si>
  <si>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</si>
  <si>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</si>
  <si>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</si>
  <si>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</si>
  <si>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</si>
  <si>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</si>
  <si>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</si>
  <si>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</si>
  <si>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</si>
  <si>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</si>
  <si>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</si>
  <si>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</si>
  <si>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</si>
  <si>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</si>
  <si>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</si>
  <si>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</si>
  <si>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</si>
  <si>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</si>
  <si>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</si>
  <si>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</si>
  <si>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</si>
  <si>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</si>
  <si>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</si>
  <si>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</si>
  <si>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</si>
  <si>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</si>
  <si>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</si>
  <si>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</si>
  <si>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</si>
  <si>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</si>
  <si>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</si>
  <si>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</si>
  <si>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</si>
  <si>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</si>
  <si>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</si>
  <si>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</si>
  <si>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</si>
  <si>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</si>
  <si>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</si>
  <si>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</si>
  <si>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</si>
  <si>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</si>
  <si>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</si>
  <si>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</si>
  <si>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</si>
  <si>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</si>
  <si>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</si>
  <si>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</si>
  <si>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</si>
  <si>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</si>
  <si>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</si>
  <si>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</si>
  <si>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</si>
  <si>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</si>
  <si>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</si>
  <si>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</si>
  <si>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</si>
  <si>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</si>
  <si>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</si>
  <si>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</si>
  <si>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</si>
  <si>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</si>
  <si>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</si>
  <si>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</si>
  <si>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</si>
  <si>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</si>
  <si>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</si>
  <si>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</si>
  <si>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</si>
  <si>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</si>
  <si>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</si>
  <si>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</si>
  <si>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</si>
  <si>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</si>
  <si>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</si>
  <si>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</si>
  <si>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</si>
  <si>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</si>
  <si>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</si>
  <si>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</si>
  <si>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</si>
  <si>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</si>
  <si>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</si>
  <si>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</si>
  <si>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</si>
  <si>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</si>
  <si>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</si>
  <si>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</si>
  <si>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</si>
  <si>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</si>
  <si>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</si>
  <si>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</si>
  <si>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</si>
  <si>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</si>
  <si>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</si>
  <si>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</si>
  <si>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</si>
  <si>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</si>
  <si>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</si>
  <si>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</si>
  <si>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</si>
  <si>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</si>
  <si>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</si>
  <si>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</si>
  <si>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</si>
  <si>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</si>
  <si>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</si>
  <si>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</si>
  <si>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</si>
  <si>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</si>
  <si>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</si>
  <si>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</si>
  <si>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</si>
  <si>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</si>
  <si>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</si>
  <si>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</si>
  <si>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</si>
  <si>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</si>
  <si>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</si>
  <si>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</si>
  <si>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</si>
  <si>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</si>
  <si>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</si>
  <si>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</si>
  <si>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</si>
  <si>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</si>
  <si>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</si>
  <si>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</si>
  <si>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</si>
  <si>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</si>
  <si>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</si>
  <si>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</si>
  <si>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</si>
  <si>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</si>
  <si>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</si>
  <si>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</si>
  <si>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</si>
  <si>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</si>
  <si>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</si>
  <si>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</si>
  <si>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</si>
  <si>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</si>
  <si>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</si>
  <si>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</si>
  <si>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</si>
  <si>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</si>
  <si>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</si>
  <si>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</si>
  <si>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</si>
  <si>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</si>
  <si>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</si>
  <si>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</si>
  <si>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</si>
  <si>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</si>
  <si>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</si>
  <si>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</si>
  <si>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</si>
  <si>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</si>
  <si>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</si>
  <si>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</si>
  <si>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</si>
  <si>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</si>
  <si>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</si>
  <si>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</si>
  <si>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</si>
  <si>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</si>
  <si>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</si>
  <si>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</si>
  <si>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</si>
  <si>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</si>
  <si>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</si>
  <si>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</si>
  <si>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</si>
  <si>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</si>
  <si>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</si>
  <si>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</si>
  <si>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</si>
  <si>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</si>
  <si>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</si>
  <si>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</si>
  <si>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</si>
  <si>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</si>
  <si>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</si>
  <si>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</si>
  <si>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</si>
  <si>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</si>
  <si>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</si>
  <si>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</si>
  <si>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</si>
  <si>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</si>
  <si>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</si>
  <si>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</si>
  <si>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</si>
  <si>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</si>
  <si>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</si>
  <si>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</si>
  <si>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</si>
  <si>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</si>
  <si>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</si>
  <si>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</si>
  <si>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</si>
  <si>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</si>
  <si>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</si>
  <si>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</si>
  <si>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</si>
  <si>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</si>
  <si>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</si>
  <si>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</si>
  <si>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</si>
  <si>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</si>
  <si>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</si>
  <si>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</si>
  <si>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</si>
  <si>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</si>
  <si>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</si>
  <si>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</si>
  <si>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</si>
  <si>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</si>
  <si>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</si>
  <si>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</si>
  <si>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</si>
  <si>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</si>
  <si>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</si>
  <si>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</si>
  <si>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</si>
  <si>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</si>
  <si>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</si>
  <si>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</si>
  <si>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</si>
  <si>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</si>
  <si>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</si>
  <si>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</si>
  <si>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</si>
  <si>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</si>
  <si>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</si>
  <si>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</si>
  <si>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</si>
  <si>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</si>
  <si>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</si>
  <si>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</si>
  <si>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</si>
  <si>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</si>
  <si>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</si>
  <si>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</si>
  <si>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</si>
  <si>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</si>
  <si>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</si>
  <si>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</si>
  <si>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</si>
  <si>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</si>
  <si>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</si>
  <si>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</si>
  <si>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</si>
  <si>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</si>
  <si>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</si>
  <si>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</si>
  <si>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</si>
  <si>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</si>
  <si>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</si>
  <si>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</si>
  <si>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</si>
  <si>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</si>
  <si>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</si>
  <si>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</si>
  <si>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</si>
  <si>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</si>
  <si>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</si>
  <si>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</si>
  <si>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</si>
  <si>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</si>
  <si>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</si>
  <si>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</si>
  <si>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</si>
  <si>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</si>
  <si>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</si>
  <si>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</si>
  <si>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</si>
  <si>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</si>
  <si>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</si>
  <si>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</si>
  <si>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</si>
  <si>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</si>
  <si>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</si>
  <si>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</si>
  <si>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</si>
  <si>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</si>
  <si>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</si>
  <si>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</si>
  <si>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</si>
  <si>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</si>
  <si>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</si>
  <si>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</si>
  <si>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</si>
  <si>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</si>
  <si>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</si>
  <si>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</si>
  <si>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</si>
  <si>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</si>
  <si>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</si>
  <si>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</si>
  <si>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</si>
  <si>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</si>
  <si>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</si>
  <si>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</si>
  <si>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</si>
  <si>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</si>
  <si>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</si>
  <si>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</si>
  <si>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</si>
  <si>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</si>
  <si>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</si>
  <si>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</si>
  <si>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</si>
  <si>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</si>
  <si>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</si>
  <si>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</si>
  <si>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</si>
  <si>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</si>
  <si>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</si>
  <si>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</si>
  <si>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</si>
  <si>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</si>
  <si>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</si>
  <si>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</si>
  <si>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</si>
  <si>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</si>
  <si>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</si>
  <si>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</si>
  <si>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</si>
  <si>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</si>
  <si>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</si>
  <si>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</si>
  <si>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</si>
  <si>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</si>
  <si>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</si>
  <si>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</si>
  <si>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</si>
  <si>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</si>
  <si>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</si>
  <si>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</si>
  <si>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</si>
  <si>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</si>
  <si>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</si>
  <si>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</si>
  <si>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</si>
  <si>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</si>
  <si>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</si>
  <si>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</si>
  <si>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</si>
  <si>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</si>
  <si>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</si>
  <si>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</si>
  <si>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</si>
  <si>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</si>
  <si>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</si>
  <si>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</si>
  <si>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</si>
  <si>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</si>
  <si>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</si>
  <si>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</si>
  <si>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</si>
  <si>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</si>
  <si>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</si>
  <si>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</si>
  <si>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</si>
  <si>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</si>
  <si>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</si>
  <si>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</si>
  <si>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</si>
  <si>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</si>
  <si>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</si>
  <si>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</si>
  <si>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</si>
  <si>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</si>
  <si>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</si>
  <si>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</si>
  <si>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</si>
  <si>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</si>
  <si>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</si>
  <si>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</si>
  <si>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</si>
  <si>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</si>
  <si>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</si>
  <si>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</si>
  <si>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</si>
  <si>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</si>
  <si>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</si>
  <si>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</si>
  <si>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</si>
  <si>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</si>
  <si>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</si>
  <si>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</si>
  <si>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</si>
  <si>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</si>
  <si>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</si>
  <si>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</si>
  <si>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</si>
  <si>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</si>
  <si>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</si>
  <si>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</si>
  <si>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</si>
  <si>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</si>
  <si>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</si>
  <si>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</si>
  <si>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</si>
  <si>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</si>
  <si>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</si>
  <si>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</si>
  <si>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</si>
  <si>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</si>
  <si>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</si>
  <si>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</si>
  <si>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</si>
  <si>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</si>
  <si>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</si>
  <si>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</si>
  <si>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</si>
  <si>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</si>
  <si>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</si>
  <si>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</si>
  <si>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</si>
  <si>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</si>
  <si>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</si>
  <si>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</si>
  <si>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</si>
  <si>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</si>
  <si>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</si>
  <si>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</si>
  <si>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</si>
  <si>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</si>
  <si>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</si>
  <si>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</si>
  <si>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</si>
  <si>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</si>
  <si>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</si>
  <si>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</si>
  <si>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</si>
  <si>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</si>
  <si>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</si>
  <si>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</si>
  <si>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</si>
  <si>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</si>
  <si>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</si>
  <si>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</si>
  <si>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</si>
  <si>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</si>
  <si>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</si>
  <si>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</si>
  <si>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</si>
  <si>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</si>
  <si>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</si>
  <si>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</si>
  <si>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</si>
  <si>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</si>
  <si>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</si>
  <si>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</si>
  <si>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</si>
  <si>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</si>
  <si>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</si>
  <si>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</si>
  <si>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</si>
  <si>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</si>
  <si>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</si>
  <si>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</si>
  <si>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</si>
  <si>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</si>
  <si>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</si>
  <si>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</si>
  <si>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</si>
  <si>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</si>
  <si>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</si>
  <si>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</si>
  <si>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</si>
  <si>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</si>
  <si>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</si>
  <si>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</si>
  <si>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</si>
  <si>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</si>
  <si>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</si>
  <si>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</si>
  <si>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</si>
  <si>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</si>
  <si>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</si>
  <si>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</si>
  <si>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</si>
  <si>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</si>
  <si>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</si>
  <si>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</si>
  <si>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</si>
  <si>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</si>
  <si>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</si>
  <si>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</si>
  <si>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</si>
  <si>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</si>
  <si>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</si>
  <si>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</si>
  <si>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</si>
  <si>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</si>
  <si>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</si>
  <si>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</si>
  <si>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</si>
  <si>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</si>
  <si>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</si>
  <si>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</si>
  <si>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</si>
  <si>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</si>
  <si>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</si>
  <si>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</si>
  <si>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</si>
  <si>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</si>
  <si>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</si>
  <si>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</si>
  <si>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</si>
  <si>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</si>
  <si>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</si>
  <si>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</si>
  <si>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</si>
  <si>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</si>
  <si>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</si>
  <si>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</si>
  <si>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</si>
  <si>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</si>
  <si>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</si>
  <si>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</si>
  <si>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</si>
  <si>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</si>
  <si>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</si>
  <si>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</si>
  <si>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</si>
  <si>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</si>
  <si>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</si>
  <si>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</si>
  <si>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</si>
  <si>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</si>
  <si>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</si>
  <si>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</si>
  <si>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</si>
  <si>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</si>
  <si>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</si>
  <si>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</si>
  <si>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</si>
  <si>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</si>
  <si>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</si>
  <si>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</si>
  <si>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</si>
  <si>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</si>
  <si>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</si>
  <si>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</si>
  <si>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</si>
  <si>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</si>
  <si>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</si>
  <si>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</si>
  <si>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</si>
  <si>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</si>
  <si>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</si>
  <si>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</si>
  <si>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</si>
  <si>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</si>
  <si>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</si>
  <si>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</si>
  <si>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</si>
  <si>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</si>
  <si>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</si>
  <si>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</si>
  <si>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</si>
  <si>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</si>
  <si>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</si>
  <si>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</si>
  <si>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</si>
  <si>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</si>
  <si>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</si>
  <si>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</si>
  <si>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</si>
  <si>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</si>
  <si>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</si>
  <si>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</si>
  <si>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</si>
  <si>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</si>
  <si>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</si>
  <si>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</si>
  <si>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</si>
  <si>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</si>
  <si>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</si>
  <si>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</si>
  <si>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</si>
  <si>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</si>
  <si>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</si>
  <si>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</si>
  <si>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</si>
  <si>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</si>
  <si>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</si>
  <si>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</si>
  <si>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</si>
  <si>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</si>
  <si>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</si>
  <si>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</si>
  <si>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</si>
  <si>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</si>
  <si>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</si>
  <si>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</si>
  <si>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</si>
  <si>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</si>
  <si>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</si>
  <si>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</si>
  <si>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</si>
  <si>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</si>
  <si>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</si>
  <si>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</si>
  <si>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</si>
  <si>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</si>
  <si>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</si>
  <si>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</si>
  <si>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</si>
  <si>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</si>
  <si>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</si>
  <si>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</si>
  <si>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</si>
  <si>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</si>
  <si>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</si>
  <si>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</si>
  <si>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</si>
  <si>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</si>
  <si>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</si>
  <si>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</si>
  <si>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</si>
  <si>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</si>
  <si>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</si>
  <si>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</si>
  <si>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</si>
  <si>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</si>
  <si>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</si>
  <si>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</si>
  <si>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</si>
  <si>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</si>
  <si>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</si>
  <si>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</si>
  <si>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</si>
  <si>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</si>
  <si>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</si>
  <si>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</si>
  <si>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</si>
  <si>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</si>
  <si>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</si>
  <si>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</si>
  <si>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</si>
  <si>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</si>
  <si>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</si>
  <si>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</si>
  <si>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</si>
  <si>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</si>
  <si>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</si>
  <si>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</si>
  <si>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</si>
  <si>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</si>
  <si>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</si>
  <si>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</si>
  <si>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</si>
  <si>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</si>
  <si>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</si>
  <si>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</si>
  <si>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</si>
  <si>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</si>
  <si>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</si>
  <si>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</si>
  <si>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</si>
  <si>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</si>
  <si>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</si>
  <si>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</si>
  <si>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</si>
  <si>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</si>
  <si>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</si>
  <si>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</si>
  <si>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</si>
  <si>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</si>
  <si>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</si>
  <si>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</si>
  <si>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</si>
  <si>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</si>
  <si>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</si>
  <si>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</si>
  <si>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</si>
  <si>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</si>
  <si>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</si>
  <si>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</si>
  <si>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</si>
  <si>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</si>
  <si>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</si>
  <si>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</si>
  <si>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</si>
  <si>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</si>
  <si>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</si>
  <si>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</si>
  <si>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</si>
  <si>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</si>
  <si>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</si>
  <si>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</si>
  <si>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</si>
  <si>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</si>
  <si>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</si>
  <si>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</si>
  <si>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</si>
  <si>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</si>
  <si>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</si>
  <si>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</si>
  <si>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</si>
  <si>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</si>
  <si>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</si>
  <si>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</si>
  <si>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</si>
  <si>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</si>
  <si>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</si>
  <si>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</si>
  <si>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</si>
  <si>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</si>
  <si>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</si>
  <si>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</si>
  <si>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</si>
  <si>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</si>
  <si>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</si>
  <si>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</si>
  <si>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</si>
  <si>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</si>
  <si>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</si>
  <si>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</si>
  <si>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</si>
  <si>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</si>
  <si>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</si>
  <si>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</si>
  <si>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</si>
  <si>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</si>
  <si>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</si>
  <si>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</si>
  <si>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</si>
  <si>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</si>
  <si>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</si>
  <si>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</si>
  <si>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</si>
  <si>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</si>
  <si>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</si>
  <si>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</si>
  <si>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</si>
  <si>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</si>
  <si>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</si>
  <si>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</si>
  <si>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</si>
  <si>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</si>
  <si>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</si>
  <si>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</si>
  <si>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</si>
  <si>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</si>
  <si>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</si>
  <si>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</si>
  <si>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</si>
  <si>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</si>
  <si>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</si>
  <si>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</si>
  <si>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</si>
  <si>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</si>
  <si>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</si>
  <si>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</si>
  <si>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</si>
  <si>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</si>
  <si>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</si>
  <si>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</si>
  <si>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</si>
  <si>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</si>
  <si>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</si>
  <si>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</si>
  <si>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</si>
  <si>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</si>
  <si>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</si>
  <si>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</si>
  <si>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</si>
  <si>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</si>
  <si>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</si>
  <si>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</si>
  <si>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</si>
  <si>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</si>
  <si>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</si>
  <si>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</si>
  <si>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</si>
  <si>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</si>
  <si>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</si>
  <si>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</si>
  <si>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</si>
  <si>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</si>
  <si>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</si>
  <si>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</si>
  <si>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</si>
  <si>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</si>
  <si>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</si>
  <si>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</si>
  <si>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</si>
  <si>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</si>
  <si>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</si>
  <si>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</si>
  <si>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</si>
  <si>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</si>
  <si>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</si>
  <si>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</si>
  <si>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</si>
  <si>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</si>
  <si>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</si>
  <si>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</si>
  <si>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</si>
  <si>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</si>
  <si>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</si>
  <si>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</si>
  <si>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</si>
  <si>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</si>
  <si>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</si>
  <si>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</si>
  <si>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</si>
  <si>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</si>
  <si>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</si>
  <si>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</si>
  <si>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</si>
  <si>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</si>
  <si>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</si>
  <si>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</si>
  <si>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</si>
  <si>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</si>
  <si>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</si>
  <si>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</si>
  <si>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</si>
  <si>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</si>
  <si>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</si>
  <si>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</si>
  <si>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</si>
  <si>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</si>
  <si>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</si>
  <si>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</si>
  <si>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</si>
  <si>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</si>
  <si>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</si>
  <si>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</si>
  <si>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</si>
  <si>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</si>
  <si>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</si>
  <si>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</si>
  <si>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</si>
  <si>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</si>
  <si>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</si>
  <si>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</si>
  <si>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</si>
  <si>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</si>
  <si>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</si>
  <si>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</si>
  <si>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</si>
  <si>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</si>
  <si>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</si>
  <si>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</si>
  <si>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</si>
  <si>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</si>
  <si>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</si>
  <si>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</si>
  <si>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</si>
  <si>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</si>
  <si>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</si>
  <si>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</si>
  <si>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</si>
  <si>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</si>
  <si>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</si>
  <si>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</si>
  <si>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</si>
  <si>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</si>
  <si>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</si>
  <si>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</si>
  <si>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</si>
  <si>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</si>
  <si>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</si>
  <si>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</si>
  <si>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</si>
  <si>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</si>
  <si>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</si>
  <si>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</si>
  <si>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</si>
  <si>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</si>
  <si>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</si>
  <si>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</si>
  <si>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</si>
  <si>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</si>
  <si>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</si>
  <si>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</si>
  <si>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</si>
  <si>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</si>
  <si>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</si>
  <si>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</si>
  <si>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</si>
  <si>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</si>
  <si>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</si>
  <si>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</si>
  <si>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</si>
  <si>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</si>
  <si>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</si>
  <si>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</si>
  <si>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</si>
  <si>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</si>
  <si>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</si>
  <si>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</si>
  <si>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</si>
  <si>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</si>
  <si>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</si>
  <si>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</si>
  <si>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</si>
  <si>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</si>
  <si>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</si>
  <si>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</si>
  <si>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</si>
  <si>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</si>
  <si>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</si>
  <si>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</si>
  <si>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</si>
  <si>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</si>
  <si>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</si>
  <si>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</si>
  <si>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</si>
  <si>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</si>
  <si>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</si>
  <si>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</si>
  <si>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</si>
  <si>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</si>
  <si>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</si>
  <si>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</si>
  <si>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</si>
  <si>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</si>
  <si>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</si>
  <si>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</si>
  <si>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</si>
  <si>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</si>
  <si>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</si>
  <si>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</si>
  <si>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</si>
  <si>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</si>
  <si>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</si>
  <si>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</si>
  <si>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</si>
  <si>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</si>
  <si>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</si>
  <si>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</si>
  <si>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</si>
  <si>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</si>
  <si>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</si>
  <si>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</si>
  <si>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</si>
  <si>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</si>
  <si>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</si>
  <si>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</si>
  <si>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</si>
  <si>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</si>
  <si>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</si>
  <si>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</si>
  <si>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</si>
  <si>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</si>
  <si>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</si>
  <si>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</si>
  <si>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</si>
  <si>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</si>
  <si>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</si>
  <si>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</si>
  <si>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</si>
  <si>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</si>
  <si>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</si>
  <si>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</si>
  <si>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</si>
  <si>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</si>
  <si>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</si>
  <si>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</si>
  <si>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</si>
  <si>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</si>
  <si>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</si>
  <si>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</si>
  <si>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</si>
  <si>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</si>
  <si>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</si>
  <si>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</si>
  <si>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</si>
  <si>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</si>
  <si>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</si>
  <si>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</si>
  <si>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</si>
  <si>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</si>
  <si>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</si>
  <si>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</si>
  <si>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</si>
  <si>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</si>
  <si>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</si>
  <si>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</si>
  <si>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</si>
  <si>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</si>
  <si>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</si>
  <si>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</si>
  <si>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</si>
  <si>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</si>
  <si>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</si>
  <si>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</si>
  <si>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</si>
  <si>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</si>
  <si>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</si>
  <si>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</si>
  <si>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</si>
  <si>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</si>
  <si>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</si>
  <si>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</si>
  <si>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</si>
  <si>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</si>
  <si>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</si>
  <si>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</si>
  <si>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</si>
  <si>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</si>
  <si>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</si>
  <si>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</si>
  <si>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</si>
  <si>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</si>
  <si>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</si>
  <si>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</si>
  <si>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</si>
  <si>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</si>
  <si>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</si>
  <si>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</si>
  <si>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</si>
  <si>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</si>
  <si>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</si>
  <si>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</si>
  <si>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</si>
  <si>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</si>
  <si>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</si>
  <si>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</si>
  <si>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</si>
  <si>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</si>
  <si>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</si>
  <si>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</si>
  <si>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</si>
  <si>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</si>
  <si>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</si>
  <si>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</si>
  <si>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</si>
  <si>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</si>
  <si>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</si>
  <si>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</si>
  <si>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</si>
  <si>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</si>
  <si>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</si>
  <si>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</si>
  <si>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</si>
  <si>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</si>
  <si>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</si>
  <si>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</si>
  <si>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</si>
  <si>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</si>
  <si>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</si>
  <si>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</si>
  <si>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</si>
  <si>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</si>
  <si>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</si>
  <si>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</si>
  <si>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</si>
  <si>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</si>
  <si>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</si>
  <si>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</si>
  <si>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</si>
  <si>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</si>
  <si>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</si>
  <si>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</si>
  <si>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</si>
  <si>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</si>
  <si>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</si>
  <si>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</si>
  <si>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</si>
  <si>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</si>
  <si>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</si>
  <si>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</si>
  <si>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</si>
  <si>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</si>
  <si>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</si>
  <si>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</si>
  <si>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</si>
  <si>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</si>
  <si>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</si>
  <si>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</si>
  <si>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</si>
  <si>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</si>
  <si>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</si>
  <si>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</si>
  <si>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</si>
  <si>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</si>
  <si>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</si>
  <si>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</si>
  <si>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</si>
  <si>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</si>
  <si>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</si>
  <si>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</si>
  <si>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</si>
  <si>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</si>
  <si>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</si>
  <si>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</si>
  <si>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</si>
  <si>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</si>
  <si>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</si>
  <si>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</si>
  <si>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</si>
  <si>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</si>
  <si>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</si>
  <si>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</si>
  <si>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</si>
  <si>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</si>
  <si>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</si>
  <si>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</si>
  <si>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</si>
  <si>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</si>
  <si>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</si>
  <si>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</si>
  <si>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</si>
  <si>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</si>
  <si>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</si>
  <si>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</si>
  <si>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</si>
  <si>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</si>
  <si>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</si>
  <si>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</si>
  <si>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</si>
  <si>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</si>
  <si>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</si>
  <si>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</si>
  <si>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</si>
  <si>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</si>
  <si>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</si>
  <si>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</si>
  <si>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</si>
  <si>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</si>
  <si>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</si>
  <si>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</si>
  <si>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</si>
  <si>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</si>
  <si>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</si>
  <si>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</si>
  <si>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</si>
  <si>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</si>
  <si>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</si>
  <si>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</si>
  <si>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</si>
  <si>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</si>
  <si>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</si>
  <si>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</si>
  <si>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</si>
  <si>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</si>
  <si>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</si>
  <si>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</si>
  <si>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</si>
  <si>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</si>
  <si>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</si>
  <si>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</si>
  <si>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</si>
  <si>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</si>
  <si>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</si>
  <si>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</si>
  <si>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</si>
  <si>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</si>
  <si>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</si>
  <si>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</si>
  <si>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</si>
  <si>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</si>
  <si>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</si>
  <si>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</si>
  <si>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</si>
  <si>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</si>
  <si>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</si>
  <si>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</si>
  <si>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</si>
  <si>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</si>
  <si>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</si>
  <si>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</si>
  <si>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</si>
  <si>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</si>
  <si>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</si>
  <si>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</si>
  <si>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</si>
  <si>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</si>
  <si>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</si>
  <si>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</si>
  <si>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</si>
  <si>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</si>
  <si>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</si>
  <si>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</si>
  <si>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</si>
  <si>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</si>
  <si>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</si>
  <si>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</si>
  <si>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</si>
  <si>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</si>
  <si>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</si>
  <si>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</si>
  <si>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</si>
  <si>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</si>
  <si>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</si>
  <si>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</si>
  <si>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</si>
  <si>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</si>
  <si>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</si>
  <si>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</si>
  <si>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</si>
  <si>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</si>
  <si>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</si>
  <si>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</si>
  <si>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</si>
  <si>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</si>
  <si>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</si>
  <si>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</si>
  <si>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</si>
  <si>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</si>
  <si>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</si>
  <si>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</si>
  <si>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</si>
  <si>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</si>
  <si>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</si>
  <si>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</si>
  <si>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</si>
  <si>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</si>
  <si>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</si>
  <si>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</si>
  <si>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</si>
  <si>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</si>
  <si>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</si>
  <si>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</si>
  <si>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</si>
  <si>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</si>
  <si>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</si>
  <si>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</si>
  <si>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</si>
  <si>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</si>
  <si>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</si>
  <si>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</si>
  <si>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</si>
  <si>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</si>
  <si>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</si>
  <si>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</si>
  <si>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</si>
  <si>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</si>
  <si>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</si>
  <si>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</si>
  <si>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</si>
  <si>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</si>
  <si>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</si>
  <si>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</si>
  <si>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</si>
  <si>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</si>
  <si>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</si>
  <si>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</si>
  <si>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</si>
  <si>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</si>
  <si>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</si>
  <si>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</si>
  <si>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</si>
  <si>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</si>
  <si>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</si>
  <si>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</si>
  <si>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</si>
  <si>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</si>
  <si>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</si>
  <si>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</si>
  <si>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</si>
  <si>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</si>
  <si>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</si>
  <si>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</si>
  <si>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</si>
  <si>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</si>
  <si>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</si>
  <si>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</si>
  <si>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</si>
  <si>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</si>
  <si>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</si>
  <si>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</si>
  <si>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</si>
  <si>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</si>
  <si>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</si>
  <si>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</si>
  <si>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</si>
  <si>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</si>
  <si>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</si>
  <si>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</si>
  <si>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</si>
  <si>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</si>
  <si>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</si>
  <si>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</si>
  <si>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</si>
  <si>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</si>
  <si>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</si>
  <si>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</si>
  <si>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</si>
  <si>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</si>
  <si>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</si>
  <si>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</si>
  <si>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</si>
  <si>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</si>
  <si>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</si>
  <si>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</si>
  <si>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</si>
  <si>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</si>
  <si>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</si>
  <si>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</si>
  <si>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</si>
  <si>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</si>
  <si>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</si>
  <si>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</si>
  <si>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</si>
  <si>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</si>
  <si>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</si>
  <si>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</si>
  <si>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</si>
  <si>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</si>
  <si>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</si>
  <si>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</si>
  <si>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</si>
  <si>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</si>
  <si>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</si>
  <si>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</si>
  <si>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</si>
  <si>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</si>
  <si>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</si>
  <si>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</si>
  <si>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</si>
  <si>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</si>
  <si>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</si>
  <si>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</si>
  <si>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</si>
  <si>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</si>
  <si>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</si>
  <si>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</si>
  <si>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</si>
  <si>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</si>
  <si>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</si>
  <si>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</si>
  <si>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</si>
  <si>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</si>
  <si>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</si>
  <si>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</si>
  <si>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</si>
  <si>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</si>
  <si>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</si>
  <si>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</si>
  <si>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</si>
  <si>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</si>
  <si>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</si>
  <si>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</si>
  <si>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</si>
  <si>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</si>
  <si>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</si>
  <si>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</si>
  <si>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</si>
  <si>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</si>
  <si>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</si>
  <si>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</si>
  <si>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</si>
  <si>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</si>
  <si>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</si>
  <si>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</si>
  <si>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</si>
  <si>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</si>
  <si>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</si>
  <si>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</si>
  <si>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</si>
  <si>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</si>
  <si>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</si>
  <si>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</si>
  <si>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</si>
  <si>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</si>
  <si>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</si>
  <si>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</si>
  <si>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</si>
  <si>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</si>
  <si>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</si>
  <si>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</si>
  <si>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</si>
  <si>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</si>
  <si>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</si>
  <si>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</si>
  <si>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</si>
  <si>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</si>
  <si>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</si>
  <si>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</si>
  <si>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</si>
  <si>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</si>
  <si>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</si>
  <si>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</si>
  <si>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</si>
  <si>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</si>
  <si>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</si>
  <si>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</si>
  <si>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</si>
  <si>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</si>
  <si>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</si>
  <si>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</si>
  <si>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</si>
  <si>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</si>
  <si>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</si>
  <si>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</si>
  <si>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</si>
  <si>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</si>
  <si>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</si>
  <si>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</si>
  <si>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</si>
  <si>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</si>
  <si>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</si>
  <si>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</si>
  <si>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</si>
  <si>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</si>
  <si>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</si>
  <si>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</si>
  <si>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</si>
  <si>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</si>
  <si>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</si>
  <si>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</si>
  <si>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</si>
  <si>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</si>
  <si>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</si>
  <si>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</si>
  <si>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</si>
  <si>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</si>
  <si>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</si>
  <si>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</si>
  <si>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</si>
  <si>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</si>
  <si>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</si>
  <si>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</si>
  <si>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</si>
  <si>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</si>
  <si>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</si>
  <si>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</si>
  <si>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</si>
  <si>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</si>
  <si>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</si>
  <si>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</si>
  <si>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</si>
  <si>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</si>
  <si>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</si>
  <si>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</si>
  <si>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</si>
  <si>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</si>
  <si>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</si>
  <si>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</si>
  <si>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</si>
  <si>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</si>
  <si>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</si>
  <si>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</si>
  <si>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</si>
  <si>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</si>
  <si>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</si>
  <si>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</si>
  <si>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</si>
  <si>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</si>
  <si>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</si>
  <si>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</si>
  <si>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</si>
  <si>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</si>
  <si>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</si>
  <si>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</si>
  <si>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</si>
  <si>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</si>
  <si>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</si>
  <si>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</si>
  <si>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</si>
  <si>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</si>
  <si>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</si>
  <si>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</si>
  <si>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</si>
  <si>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</si>
  <si>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</si>
  <si>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</si>
  <si>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</si>
  <si>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</si>
  <si>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</si>
  <si>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</si>
  <si>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</si>
  <si>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</si>
  <si>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</si>
  <si>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</si>
  <si>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</si>
  <si>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</si>
  <si>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</si>
  <si>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</si>
  <si>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</si>
  <si>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</si>
  <si>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</si>
  <si>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</si>
  <si>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</si>
  <si>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</si>
  <si>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</si>
  <si>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</si>
  <si>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</si>
  <si>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</si>
  <si>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</si>
  <si>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</si>
  <si>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</si>
  <si>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</si>
  <si>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</si>
  <si>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</si>
  <si>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</si>
  <si>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</si>
  <si>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</si>
  <si>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</si>
  <si>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</si>
  <si>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</si>
  <si>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</si>
  <si>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</si>
  <si>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</si>
  <si>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</si>
  <si>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</si>
  <si>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</si>
  <si>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</si>
  <si>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</si>
  <si>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</si>
  <si>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</si>
  <si>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</si>
  <si>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</si>
  <si>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</si>
  <si>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</si>
  <si>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</si>
  <si>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</si>
  <si>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</si>
  <si>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</si>
  <si>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</si>
  <si>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</si>
  <si>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</si>
  <si>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</si>
  <si>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</si>
  <si>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</si>
  <si>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</si>
  <si>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</si>
  <si>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</si>
  <si>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</si>
  <si>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</si>
  <si>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</si>
  <si>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</si>
  <si>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</si>
  <si>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</si>
  <si>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</si>
  <si>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</si>
  <si>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</si>
  <si>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</si>
  <si>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</si>
  <si>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</si>
  <si>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</si>
  <si>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</si>
  <si>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</si>
  <si>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</si>
  <si>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</si>
  <si>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</si>
  <si>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</si>
  <si>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</si>
  <si>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</si>
  <si>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</si>
  <si>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</si>
  <si>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</si>
  <si>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</si>
  <si>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</si>
  <si>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</si>
  <si>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</si>
  <si>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</si>
  <si>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</si>
  <si>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</si>
  <si>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</si>
  <si>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</si>
  <si>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</si>
  <si>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</si>
  <si>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</si>
  <si>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</si>
  <si>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</si>
  <si>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</si>
  <si>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</si>
  <si>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</si>
  <si>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</si>
  <si>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</si>
  <si>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</si>
  <si>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</si>
  <si>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</si>
  <si>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</si>
  <si>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</si>
  <si>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</si>
  <si>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</si>
  <si>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</si>
  <si>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</si>
  <si>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</si>
  <si>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</si>
  <si>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</si>
  <si>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</si>
  <si>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</si>
  <si>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</si>
  <si>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</si>
  <si>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</si>
  <si>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</si>
  <si>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</si>
  <si>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</si>
  <si>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</si>
  <si>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</si>
  <si>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</si>
  <si>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</si>
  <si>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</si>
  <si>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</si>
  <si>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</si>
  <si>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</si>
  <si>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</si>
  <si>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</si>
  <si>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</si>
  <si>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</si>
  <si>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</si>
  <si>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</si>
  <si>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</si>
  <si>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</si>
  <si>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</si>
  <si>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</si>
  <si>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</si>
  <si>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</si>
  <si>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</si>
  <si>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</si>
  <si>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</si>
  <si>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</si>
  <si>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</si>
  <si>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</si>
  <si>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</si>
  <si>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</si>
  <si>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</si>
  <si>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</si>
  <si>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</si>
  <si>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</si>
  <si>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</si>
  <si>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</si>
  <si>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</si>
  <si>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</si>
  <si>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</si>
  <si>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</si>
  <si>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</si>
  <si>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</si>
  <si>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</si>
  <si>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</si>
  <si>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</si>
  <si>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</si>
  <si>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</si>
  <si>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</si>
  <si>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</si>
  <si>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</si>
  <si>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</si>
  <si>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</si>
  <si>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</si>
  <si>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</si>
  <si>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</si>
  <si>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</si>
  <si>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</si>
  <si>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</si>
  <si>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</si>
  <si>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</si>
  <si>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</si>
  <si>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</si>
  <si>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</si>
  <si>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</si>
  <si>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</si>
  <si>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</si>
  <si>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</si>
  <si>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</si>
  <si>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</si>
  <si>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</si>
  <si>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</si>
  <si>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</si>
  <si>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</si>
  <si>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</si>
  <si>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</si>
  <si>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</si>
  <si>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</si>
  <si>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</si>
  <si>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</si>
  <si>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</si>
  <si>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</si>
  <si>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</si>
  <si>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</si>
  <si>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</si>
  <si>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</si>
  <si>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</si>
  <si>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</si>
  <si>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</si>
  <si>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</si>
  <si>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</si>
  <si>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</si>
  <si>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</si>
  <si>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</si>
  <si>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</si>
  <si>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</si>
  <si>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</si>
  <si>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</si>
  <si>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</si>
  <si>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</si>
  <si>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</si>
  <si>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</si>
  <si>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</si>
  <si>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</si>
  <si>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</si>
  <si>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</si>
  <si>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</si>
  <si>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</si>
  <si>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</si>
  <si>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</si>
  <si>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</si>
  <si>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</si>
  <si>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</si>
  <si>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</si>
  <si>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</si>
  <si>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</si>
  <si>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</si>
  <si>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</si>
  <si>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</si>
  <si>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</si>
  <si>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</si>
  <si>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</si>
  <si>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</si>
  <si>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</si>
  <si>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</si>
  <si>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</si>
  <si>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</si>
  <si>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</si>
  <si>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</si>
  <si>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</si>
  <si>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</si>
  <si>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</si>
  <si>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</si>
  <si>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</si>
  <si>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</si>
  <si>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</si>
  <si>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</si>
  <si>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</si>
  <si>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</si>
  <si>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</si>
  <si>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</si>
  <si>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</si>
  <si>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</si>
  <si>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</si>
  <si>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</si>
  <si>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</si>
  <si>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</si>
  <si>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</si>
  <si>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</si>
  <si>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</si>
  <si>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</si>
  <si>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</si>
  <si>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</si>
  <si>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</si>
  <si>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</si>
  <si>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</si>
  <si>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</si>
  <si>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</si>
  <si>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</si>
  <si>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</si>
  <si>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</si>
  <si>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</si>
  <si>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</si>
  <si>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</si>
  <si>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</si>
  <si>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</si>
  <si>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</si>
  <si>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</si>
  <si>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</si>
  <si>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</si>
  <si>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</si>
  <si>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</si>
  <si>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</si>
  <si>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</si>
  <si>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</si>
  <si>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</si>
  <si>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</si>
  <si>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</si>
  <si>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</si>
  <si>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</si>
  <si>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</si>
  <si>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</si>
  <si>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</si>
  <si>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</si>
  <si>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</si>
  <si>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</si>
  <si>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</si>
  <si>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</si>
  <si>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</si>
  <si>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</si>
  <si>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</si>
  <si>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</si>
  <si>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</si>
  <si>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</si>
  <si>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</si>
  <si>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</si>
  <si>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</si>
  <si>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</si>
  <si>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</si>
  <si>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</si>
  <si>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</si>
  <si>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</si>
  <si>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</si>
  <si>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</si>
  <si>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</si>
  <si>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</si>
  <si>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</si>
  <si>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</si>
  <si>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</si>
  <si>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</si>
  <si>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</si>
  <si>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</si>
  <si>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</si>
  <si>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</si>
  <si>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</si>
  <si>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</si>
  <si>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</si>
  <si>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</si>
  <si>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</si>
  <si>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</si>
  <si>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</si>
  <si>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</si>
  <si>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</si>
  <si>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</si>
  <si>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</si>
  <si>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</si>
  <si>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</si>
  <si>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</si>
  <si>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</si>
  <si>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</si>
  <si>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</si>
  <si>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</si>
  <si>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</si>
  <si>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</si>
  <si>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</si>
  <si>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</si>
  <si>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</si>
  <si>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</si>
  <si>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</si>
  <si>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</si>
  <si>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</si>
  <si>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</si>
  <si>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</si>
  <si>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</si>
  <si>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</si>
  <si>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</si>
  <si>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</si>
  <si>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</si>
  <si>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</si>
  <si>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</si>
  <si>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</si>
  <si>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</si>
  <si>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</si>
  <si>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</si>
  <si>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</si>
  <si>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</si>
  <si>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</si>
  <si>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</si>
  <si>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</si>
  <si>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</si>
  <si>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</si>
  <si>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</si>
  <si>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</si>
  <si>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</si>
  <si>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</si>
  <si>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</si>
  <si>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</si>
  <si>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</si>
  <si>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</si>
  <si>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</si>
  <si>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</si>
  <si>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</si>
  <si>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</si>
  <si>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</si>
  <si>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</si>
  <si>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</si>
  <si>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</si>
  <si>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</si>
  <si>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</si>
  <si>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</si>
  <si>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</si>
  <si>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</si>
  <si>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</si>
  <si>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</si>
  <si>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</si>
  <si>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</si>
  <si>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</si>
  <si>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</si>
  <si>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</si>
  <si>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</si>
  <si>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</si>
  <si>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</si>
  <si>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</si>
  <si>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</si>
  <si>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</si>
  <si>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</si>
  <si>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</si>
  <si>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</si>
  <si>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</si>
  <si>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</si>
  <si>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</si>
  <si>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</si>
  <si>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</si>
  <si>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</si>
  <si>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</si>
  <si>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</si>
  <si>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</si>
  <si>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</si>
  <si>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</si>
  <si>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</si>
  <si>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</si>
  <si>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</si>
  <si>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</si>
  <si>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</si>
  <si>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</si>
  <si>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</si>
  <si>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</si>
  <si>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</si>
  <si>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</si>
  <si>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</si>
  <si>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</si>
  <si>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</si>
  <si>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</si>
  <si>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</si>
  <si>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</si>
  <si>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</si>
  <si>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</si>
  <si>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</si>
  <si>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</si>
  <si>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</si>
  <si>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</si>
  <si>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</si>
  <si>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</si>
  <si>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</si>
  <si>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</si>
  <si>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</si>
  <si>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</si>
  <si>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</si>
  <si>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</si>
  <si>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</si>
  <si>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</si>
  <si>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</si>
  <si>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</si>
  <si>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</si>
  <si>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</si>
  <si>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</si>
  <si>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</si>
  <si>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</si>
  <si>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</si>
  <si>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</si>
  <si>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</si>
  <si>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</si>
  <si>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</si>
  <si>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</si>
  <si>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</si>
  <si>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</si>
  <si>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</si>
  <si>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</si>
  <si>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</si>
  <si>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</si>
  <si>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</si>
  <si>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</si>
  <si>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</si>
  <si>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</si>
  <si>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</si>
  <si>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</si>
  <si>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</si>
  <si>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</si>
  <si>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</si>
  <si>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</si>
  <si>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</si>
  <si>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</si>
  <si>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</si>
  <si>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</si>
  <si>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</si>
  <si>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</si>
  <si>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</si>
  <si>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</si>
  <si>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</si>
  <si>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</si>
  <si>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</si>
  <si>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</si>
  <si>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</si>
  <si>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</si>
  <si>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</si>
  <si>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</si>
  <si>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</si>
  <si>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</si>
  <si>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</si>
  <si>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</si>
  <si>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</si>
  <si>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</si>
  <si>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</si>
  <si>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</si>
  <si>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</si>
  <si>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</si>
  <si>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</si>
  <si>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</si>
  <si>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</si>
  <si>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</si>
  <si>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</si>
  <si>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</si>
  <si>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</si>
  <si>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</si>
  <si>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</si>
  <si>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</si>
  <si>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</si>
  <si>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</si>
  <si>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</si>
  <si>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</si>
  <si>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</si>
  <si>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</si>
  <si>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</si>
  <si>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</si>
  <si>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</si>
  <si>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</si>
  <si>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</si>
  <si>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</si>
  <si>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</si>
  <si>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</si>
  <si>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</si>
  <si>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</si>
  <si>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</si>
  <si>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</si>
  <si>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</si>
  <si>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</si>
  <si>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</si>
  <si>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</si>
  <si>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</si>
  <si>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</si>
  <si>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</si>
  <si>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</si>
  <si>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</si>
  <si>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</si>
  <si>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</si>
  <si>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</si>
  <si>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</si>
  <si>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</si>
  <si>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</si>
  <si>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</si>
  <si>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</si>
  <si>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</si>
  <si>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</si>
  <si>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</si>
  <si>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</si>
  <si>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</si>
  <si>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</si>
  <si>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</si>
  <si>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</si>
  <si>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</si>
  <si>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</si>
  <si>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</si>
  <si>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</si>
  <si>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</si>
  <si>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</si>
  <si>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</si>
  <si>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</si>
  <si>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</si>
  <si>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</si>
  <si>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</si>
  <si>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</si>
  <si>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</si>
  <si>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</si>
  <si>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</si>
  <si>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</si>
  <si>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</si>
  <si>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</si>
  <si>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</si>
  <si>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</si>
  <si>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</si>
  <si>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</si>
  <si>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</si>
  <si>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</si>
  <si>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</si>
  <si>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</si>
  <si>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</si>
  <si>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</si>
  <si>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</si>
  <si>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</si>
  <si>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</si>
  <si>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</si>
  <si>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</si>
  <si>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</si>
  <si>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</si>
  <si>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</si>
  <si>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</si>
  <si>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</si>
  <si>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</si>
  <si>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</si>
  <si>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</si>
  <si>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</si>
  <si>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</si>
  <si>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</si>
  <si>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</si>
  <si>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</si>
  <si>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</si>
  <si>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</si>
  <si>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</si>
  <si>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</si>
  <si>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</si>
  <si>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</si>
  <si>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</si>
  <si>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</si>
  <si>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</si>
  <si>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</si>
  <si>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</si>
  <si>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</si>
  <si>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</si>
  <si>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</si>
  <si>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</si>
  <si>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</si>
  <si>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</si>
  <si>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</si>
  <si>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</si>
  <si>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</si>
  <si>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</si>
  <si>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</si>
  <si>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</si>
  <si>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</si>
  <si>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</si>
  <si>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</si>
  <si>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</si>
  <si>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</si>
  <si>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</si>
  <si>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</si>
  <si>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</si>
  <si>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</si>
  <si>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</si>
  <si>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</si>
  <si>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</si>
  <si>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</si>
  <si>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</si>
  <si>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</si>
  <si>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</si>
  <si>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</si>
  <si>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</si>
  <si>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</si>
  <si>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</si>
  <si>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</si>
  <si>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</si>
  <si>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</si>
  <si>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</si>
  <si>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</si>
  <si>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</si>
  <si>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</si>
  <si>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</si>
  <si>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</si>
  <si>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</si>
  <si>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</si>
  <si>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</si>
  <si>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</si>
  <si>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</si>
  <si>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</si>
  <si>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</si>
  <si>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</si>
  <si>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</si>
  <si>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</si>
  <si>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</si>
  <si>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</si>
  <si>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</si>
  <si>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</si>
  <si>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</si>
  <si>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</si>
  <si>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</si>
  <si>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</si>
  <si>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</si>
  <si>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</si>
  <si>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</si>
  <si>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</si>
  <si>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</si>
  <si>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</si>
  <si>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</si>
  <si>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</si>
  <si>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</si>
  <si>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</si>
  <si>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</si>
  <si>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</si>
  <si>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</si>
  <si>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</si>
  <si>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</si>
  <si>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</si>
  <si>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</si>
  <si>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</si>
  <si>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</si>
  <si>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</si>
  <si>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</si>
  <si>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</si>
  <si>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</si>
  <si>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</si>
  <si>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</si>
  <si>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</si>
  <si>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</si>
  <si>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</si>
  <si>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</si>
  <si>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</si>
  <si>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</si>
  <si>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</si>
  <si>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</si>
  <si>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</si>
  <si>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</si>
  <si>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</si>
  <si>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</si>
  <si>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</si>
  <si>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</si>
  <si>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</si>
  <si>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</si>
  <si>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</si>
  <si>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</si>
  <si>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</si>
  <si>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</si>
  <si>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</si>
  <si>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</si>
  <si>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</si>
  <si>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</si>
  <si>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</si>
  <si>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</si>
  <si>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</si>
  <si>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</si>
  <si>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</si>
  <si>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</si>
  <si>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</si>
  <si>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</si>
  <si>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</si>
  <si>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</si>
  <si>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</si>
  <si>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</si>
  <si>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</si>
  <si>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</si>
  <si>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</si>
  <si>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</si>
  <si>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</si>
  <si>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</si>
  <si>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</si>
  <si>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</si>
  <si>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</si>
  <si>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</si>
  <si>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</si>
  <si>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</si>
  <si>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</si>
  <si>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</si>
  <si>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</si>
  <si>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</si>
  <si>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</si>
  <si>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</si>
  <si>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</si>
  <si>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</si>
  <si>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</si>
  <si>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</si>
  <si>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</si>
  <si>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</si>
  <si>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</si>
  <si>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</si>
  <si>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</si>
  <si>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</si>
  <si>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</si>
  <si>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</si>
  <si>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</si>
  <si>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</si>
  <si>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</si>
  <si>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</si>
  <si>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</si>
  <si>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</si>
  <si>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</si>
  <si>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</si>
  <si>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</si>
  <si>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</si>
  <si>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</si>
  <si>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</si>
  <si>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</si>
  <si>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</si>
  <si>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</si>
  <si>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</si>
  <si>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</si>
  <si>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</si>
  <si>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</si>
  <si>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</si>
  <si>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</si>
  <si>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</si>
  <si>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</si>
  <si>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</si>
  <si>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</si>
  <si>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</si>
  <si>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</si>
  <si>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</si>
  <si>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</si>
  <si>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</si>
  <si>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</si>
  <si>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</si>
  <si>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</si>
  <si>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</si>
  <si>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</si>
  <si>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</si>
  <si>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</si>
  <si>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</si>
  <si>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</si>
  <si>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</si>
  <si>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</si>
  <si>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</si>
  <si>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</si>
  <si>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</si>
  <si>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</si>
  <si>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</si>
  <si>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</si>
  <si>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</si>
  <si>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</si>
  <si>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</si>
  <si>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</si>
  <si>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</si>
  <si>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</si>
  <si>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</si>
  <si>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</si>
  <si>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</si>
  <si>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</si>
  <si>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</si>
  <si>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</si>
  <si>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</si>
  <si>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</si>
  <si>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</si>
  <si>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</si>
  <si>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</si>
  <si>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</si>
  <si>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</si>
  <si>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</si>
  <si>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</si>
  <si>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</si>
  <si>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</si>
  <si>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</si>
  <si>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</si>
  <si>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</si>
  <si>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</si>
  <si>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</si>
  <si>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</si>
  <si>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</si>
  <si>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</si>
  <si>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</si>
  <si>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</si>
  <si>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</si>
  <si>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</si>
  <si>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</si>
  <si>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</si>
  <si>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</si>
  <si>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</si>
  <si>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</si>
  <si>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</si>
  <si>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</si>
  <si>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</si>
  <si>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</si>
  <si>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</si>
  <si>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</si>
  <si>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</si>
  <si>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</si>
  <si>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</si>
  <si>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</si>
  <si>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</si>
  <si>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</si>
  <si>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</si>
  <si>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</si>
  <si>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</si>
  <si>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</si>
  <si>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</si>
  <si>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</si>
  <si>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</si>
  <si>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</si>
  <si>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</si>
  <si>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</si>
  <si>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</si>
  <si>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</si>
  <si>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</si>
  <si>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</si>
  <si>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</si>
  <si>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</si>
  <si>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</si>
  <si>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</si>
  <si>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</si>
  <si>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</si>
  <si>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</si>
  <si>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</si>
  <si>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</si>
  <si>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</si>
  <si>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</si>
  <si>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</si>
  <si>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</si>
  <si>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</si>
  <si>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</si>
  <si>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</si>
  <si>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</si>
  <si>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</si>
  <si>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</si>
  <si>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</si>
  <si>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</si>
  <si>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</si>
  <si>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</si>
  <si>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</si>
  <si>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</si>
  <si>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</si>
  <si>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</si>
  <si>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</si>
  <si>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</si>
  <si>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</si>
  <si>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</si>
  <si>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</si>
  <si>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</si>
  <si>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</si>
  <si>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</si>
  <si>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</si>
  <si>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</si>
  <si>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</si>
  <si>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</si>
  <si>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</si>
  <si>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</si>
  <si>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</si>
  <si>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</si>
  <si>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</si>
  <si>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</si>
  <si>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</si>
  <si>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</si>
  <si>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</si>
  <si>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</si>
  <si>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</si>
  <si>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</si>
  <si>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</si>
  <si>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</si>
  <si>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</si>
  <si>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</si>
  <si>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</si>
  <si>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</si>
  <si>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</si>
  <si>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</si>
  <si>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</si>
  <si>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</si>
  <si>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</si>
  <si>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</si>
  <si>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</si>
  <si>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</si>
  <si>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</si>
  <si>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</si>
  <si>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</si>
  <si>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</si>
  <si>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</si>
  <si>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</si>
  <si>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</si>
  <si>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</si>
  <si>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</si>
  <si>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</si>
  <si>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</si>
  <si>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</si>
  <si>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</si>
  <si>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</si>
  <si>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</si>
  <si>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</si>
  <si>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</si>
  <si>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</si>
  <si>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</si>
  <si>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</si>
  <si>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</si>
  <si>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</si>
  <si>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</si>
  <si>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</si>
  <si>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</si>
  <si>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</si>
  <si>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</si>
  <si>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</si>
  <si>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</si>
  <si>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</si>
  <si>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</si>
  <si>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</si>
  <si>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</si>
  <si>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</si>
  <si>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</si>
  <si>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</si>
  <si>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</si>
  <si>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</si>
  <si>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</si>
  <si>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</si>
  <si>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</si>
  <si>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</si>
  <si>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</si>
  <si>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</si>
  <si>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</si>
  <si>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</si>
  <si>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</si>
  <si>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</si>
  <si>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</si>
  <si>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</si>
  <si>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</si>
  <si>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</si>
  <si>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</si>
  <si>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</si>
  <si>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</si>
  <si>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</si>
  <si>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</si>
  <si>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</si>
  <si>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</si>
  <si>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</si>
  <si>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</si>
  <si>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</si>
  <si>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</si>
  <si>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</si>
  <si>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</si>
  <si>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</si>
  <si>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</si>
  <si>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</si>
  <si>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</si>
  <si>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</si>
  <si>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</si>
  <si>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</si>
  <si>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</si>
  <si>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</si>
  <si>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</si>
  <si>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</si>
  <si>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</si>
  <si>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</si>
  <si>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</si>
  <si>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</si>
  <si>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</si>
  <si>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</si>
  <si>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</si>
  <si>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</si>
  <si>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</si>
  <si>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</si>
  <si>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</si>
  <si>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</si>
  <si>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</si>
  <si>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</si>
  <si>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</si>
  <si>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</si>
  <si>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</si>
  <si>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</si>
  <si>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</si>
  <si>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</si>
  <si>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</si>
  <si>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</si>
  <si>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</si>
  <si>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</si>
  <si>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</si>
  <si>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</si>
  <si>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</si>
  <si>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</si>
  <si>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</si>
  <si>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</si>
  <si>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</si>
  <si>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</si>
  <si>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</si>
  <si>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</si>
  <si>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</si>
  <si>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</si>
  <si>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</si>
  <si>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</si>
  <si>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</si>
  <si>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</si>
  <si>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</si>
  <si>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</si>
  <si>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</si>
  <si>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</si>
  <si>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</si>
  <si>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</si>
  <si>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</si>
  <si>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</si>
  <si>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</si>
  <si>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</si>
  <si>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</si>
  <si>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</si>
  <si>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</si>
  <si>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</si>
  <si>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</si>
  <si>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</si>
  <si>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</si>
  <si>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</si>
  <si>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</si>
  <si>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</si>
  <si>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</si>
  <si>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</si>
  <si>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</si>
  <si>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</si>
  <si>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</si>
  <si>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</si>
  <si>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</si>
  <si>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</si>
  <si>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</si>
  <si>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</si>
  <si>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</si>
  <si>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</si>
  <si>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</si>
  <si>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</si>
  <si>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</si>
  <si>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</si>
  <si>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</si>
  <si>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</si>
  <si>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</si>
  <si>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</si>
  <si>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</si>
  <si>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</si>
  <si>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</si>
  <si>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</si>
  <si>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</si>
  <si>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</si>
  <si>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</si>
  <si>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</si>
  <si>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</si>
  <si>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</si>
  <si>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</si>
  <si>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</si>
  <si>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</si>
  <si>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</si>
  <si>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</si>
  <si>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</si>
  <si>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</si>
  <si>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</si>
  <si>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</si>
  <si>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</si>
  <si>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</si>
  <si>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</si>
  <si>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</si>
  <si>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</si>
  <si>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</si>
  <si>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</si>
  <si>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</si>
  <si>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</si>
  <si>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</si>
  <si>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</si>
  <si>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</si>
  <si>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</si>
  <si>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</si>
  <si>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</si>
  <si>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</si>
  <si>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</si>
  <si>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</si>
  <si>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</si>
  <si>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</si>
  <si>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</si>
  <si>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</si>
  <si>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</si>
  <si>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</si>
  <si>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</si>
  <si>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</si>
  <si>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</si>
  <si>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</si>
  <si>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</si>
  <si>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</si>
  <si>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</si>
  <si>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</si>
  <si>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</si>
  <si>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</si>
  <si>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</si>
  <si>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</si>
  <si>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</si>
  <si>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</si>
  <si>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</si>
  <si>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</si>
  <si>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</si>
  <si>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</si>
  <si>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</si>
  <si>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</si>
  <si>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</si>
  <si>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</si>
  <si>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</si>
  <si>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</si>
  <si>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</si>
  <si>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</si>
  <si>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</si>
  <si>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</si>
  <si>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</si>
  <si>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</si>
  <si>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</si>
  <si>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</si>
  <si>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</si>
  <si>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</si>
  <si>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</si>
  <si>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</si>
  <si>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</si>
  <si>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</si>
  <si>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</si>
  <si>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</si>
  <si>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</si>
  <si>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</si>
  <si>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</si>
  <si>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</si>
  <si>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</si>
  <si>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</si>
  <si>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</si>
  <si>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</si>
  <si>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</si>
  <si>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</si>
  <si>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</si>
  <si>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</si>
  <si>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</si>
  <si>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</si>
  <si>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</si>
  <si>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</si>
  <si>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</si>
  <si>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</si>
  <si>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</si>
  <si>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</si>
  <si>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</si>
  <si>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</si>
  <si>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</si>
  <si>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</si>
  <si>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</si>
  <si>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</si>
  <si>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</si>
  <si>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</si>
  <si>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</si>
  <si>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</si>
  <si>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</si>
  <si>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</si>
  <si>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</si>
  <si>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</si>
  <si>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</si>
  <si>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</si>
  <si>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</si>
  <si>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</si>
  <si>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</si>
  <si>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</si>
  <si>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</si>
  <si>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</si>
  <si>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</si>
  <si>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</si>
  <si>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</si>
  <si>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</si>
  <si>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</si>
  <si>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</si>
  <si>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</si>
  <si>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</si>
  <si>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</si>
  <si>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</si>
  <si>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</si>
  <si>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</si>
  <si>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</si>
  <si>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</si>
  <si>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</si>
  <si>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</si>
  <si>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</si>
  <si>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</si>
  <si>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</si>
  <si>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</si>
  <si>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</si>
  <si>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</si>
  <si>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</si>
  <si>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</si>
  <si>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</si>
  <si>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</si>
  <si>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</si>
  <si>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</si>
  <si>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</si>
  <si>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</si>
  <si>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</si>
  <si>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</si>
  <si>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</si>
  <si>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</si>
  <si>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</si>
  <si>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</si>
  <si>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</si>
  <si>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</si>
  <si>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</si>
  <si>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</si>
  <si>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</si>
  <si>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</si>
  <si>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</si>
  <si>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</si>
  <si>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</si>
  <si>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</si>
  <si>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</si>
  <si>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</si>
  <si>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</si>
  <si>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</si>
  <si>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</si>
  <si>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</si>
  <si>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</si>
  <si>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</si>
  <si>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</si>
  <si>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</si>
  <si>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</si>
  <si>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</si>
  <si>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</si>
  <si>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</si>
  <si>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</si>
  <si>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</si>
  <si>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</si>
  <si>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</si>
  <si>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</si>
  <si>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</si>
  <si>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</si>
  <si>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</si>
  <si>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</si>
  <si>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</si>
  <si>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</si>
  <si>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</si>
  <si>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</si>
  <si>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</si>
  <si>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</si>
  <si>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</si>
  <si>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</si>
  <si>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</si>
  <si>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</si>
  <si>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</si>
  <si>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</si>
  <si>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</si>
  <si>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</si>
  <si>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</si>
  <si>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</si>
  <si>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</si>
  <si>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</si>
  <si>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</si>
  <si>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</si>
  <si>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</si>
  <si>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</si>
  <si>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</si>
  <si>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</si>
  <si>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</si>
  <si>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</si>
  <si>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</si>
  <si>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</si>
  <si>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</si>
  <si>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</si>
  <si>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</si>
  <si>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</si>
  <si>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</si>
  <si>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</si>
  <si>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</si>
  <si>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</si>
  <si>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</si>
  <si>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</si>
  <si>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</si>
  <si>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</si>
  <si>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</si>
  <si>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</si>
  <si>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</si>
  <si>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</si>
  <si>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</si>
  <si>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</si>
  <si>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</si>
  <si>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</si>
  <si>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</si>
  <si>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</si>
  <si>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</si>
  <si>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</si>
  <si>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</si>
  <si>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</si>
  <si>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</si>
  <si>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</si>
  <si>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</si>
  <si>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</si>
  <si>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</si>
  <si>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</si>
  <si>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</si>
  <si>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</si>
  <si>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</si>
  <si>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</si>
  <si>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</si>
  <si>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</si>
  <si>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</si>
  <si>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</si>
  <si>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</si>
  <si>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</si>
  <si>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</si>
  <si>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</si>
  <si>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</si>
  <si>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</si>
  <si>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</si>
  <si>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</si>
  <si>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</si>
  <si>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</si>
  <si>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</si>
  <si>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</si>
  <si>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</si>
  <si>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</si>
  <si>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</si>
  <si>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</si>
  <si>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</si>
  <si>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</si>
  <si>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</si>
  <si>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</si>
  <si>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</si>
  <si>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</si>
  <si>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</si>
  <si>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</si>
  <si>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</si>
  <si>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</si>
  <si>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</si>
  <si>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</si>
  <si>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</si>
  <si>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</si>
  <si>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</si>
  <si>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</si>
  <si>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</si>
  <si>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</si>
  <si>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</si>
  <si>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</si>
  <si>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</si>
  <si>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</si>
  <si>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</si>
  <si>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</si>
  <si>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</si>
  <si>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</si>
  <si>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</si>
  <si>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</si>
  <si>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</si>
  <si>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</si>
  <si>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</si>
  <si>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</si>
  <si>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</si>
  <si>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</si>
  <si>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</si>
  <si>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</si>
  <si>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</si>
  <si>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</si>
  <si>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</si>
  <si>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</si>
  <si>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</si>
  <si>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</si>
  <si>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</si>
  <si>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</si>
  <si>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</si>
  <si>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</si>
  <si>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</si>
  <si>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</si>
  <si>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</si>
  <si>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</si>
  <si>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</si>
  <si>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</si>
  <si>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</si>
  <si>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</si>
  <si>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</si>
  <si>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</si>
  <si>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</si>
  <si>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</si>
  <si>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</si>
  <si>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</si>
  <si>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</si>
  <si>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</si>
  <si>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</si>
  <si>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</si>
  <si>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</si>
  <si>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</si>
  <si>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</si>
  <si>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</si>
  <si>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</si>
  <si>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</si>
  <si>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</si>
  <si>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</si>
  <si>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</si>
  <si>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</si>
  <si>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</si>
  <si>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</si>
  <si>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</si>
  <si>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</si>
  <si>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</si>
  <si>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</si>
  <si>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</si>
  <si>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</si>
  <si>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</si>
  <si>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</si>
  <si>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</si>
  <si>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</si>
  <si>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</si>
  <si>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</si>
  <si>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</si>
  <si>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</si>
  <si>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</si>
  <si>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</si>
  <si>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</si>
  <si>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</si>
  <si>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</si>
  <si>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</si>
  <si>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</si>
  <si>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</si>
  <si>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</si>
  <si>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</si>
  <si>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</si>
  <si>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</si>
  <si>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</si>
  <si>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</si>
  <si>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</si>
  <si>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</si>
  <si>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</si>
  <si>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</si>
  <si>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</si>
  <si>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</si>
  <si>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</si>
  <si>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</si>
  <si>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</si>
  <si>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</si>
  <si>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</si>
  <si>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</si>
  <si>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</si>
  <si>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</si>
  <si>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</si>
  <si>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</si>
  <si>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</si>
  <si>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</si>
  <si>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</si>
  <si>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</si>
  <si>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</si>
  <si>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</si>
  <si>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</si>
  <si>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</si>
  <si>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</si>
  <si>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</si>
  <si>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</si>
  <si>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</si>
  <si>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</si>
  <si>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</si>
  <si>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</si>
  <si>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</si>
  <si>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</si>
  <si>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</si>
  <si>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</si>
  <si>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</si>
  <si>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</si>
  <si>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</si>
  <si>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</si>
  <si>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</si>
  <si>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</si>
  <si>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</si>
  <si>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</si>
  <si>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</si>
  <si>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</si>
  <si>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</si>
  <si>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</si>
  <si>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</si>
  <si>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</si>
  <si>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</si>
  <si>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</si>
  <si>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</si>
  <si>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</si>
  <si>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</si>
  <si>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</si>
  <si>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</si>
  <si>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</si>
  <si>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</si>
  <si>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</si>
  <si>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</si>
  <si>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</si>
  <si>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</si>
  <si>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</si>
  <si>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</si>
  <si>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</si>
  <si>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</si>
  <si>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</si>
  <si>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</si>
  <si>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</si>
  <si>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</si>
  <si>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</si>
  <si>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</si>
  <si>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</si>
  <si>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</si>
  <si>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</si>
  <si>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</si>
  <si>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</si>
  <si>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</si>
  <si>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</si>
  <si>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</si>
  <si>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</si>
  <si>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</si>
  <si>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</si>
  <si>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</si>
  <si>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</si>
  <si>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</si>
  <si>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</si>
  <si>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</si>
  <si>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</si>
  <si>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</si>
  <si>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</si>
  <si>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</si>
  <si>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</si>
  <si>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</si>
  <si>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</si>
  <si>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</si>
  <si>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</si>
  <si>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</si>
  <si>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</si>
  <si>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</si>
  <si>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</si>
  <si>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</si>
  <si>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</si>
  <si>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</si>
  <si>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</si>
  <si>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</si>
  <si>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</si>
  <si>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</si>
  <si>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</si>
  <si>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</si>
  <si>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</si>
  <si>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</si>
  <si>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</si>
  <si>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</si>
  <si>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</si>
  <si>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</si>
  <si>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</si>
  <si>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</si>
  <si>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</si>
  <si>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</si>
  <si>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</si>
  <si>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</si>
  <si>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</si>
  <si>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</si>
  <si>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</si>
  <si>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</si>
  <si>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</si>
  <si>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</si>
  <si>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</si>
  <si>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</si>
  <si>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</si>
  <si>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</si>
  <si>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</si>
  <si>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</si>
  <si>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</si>
  <si>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</si>
  <si>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</si>
  <si>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</si>
  <si>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</si>
  <si>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</si>
  <si>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</si>
  <si>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</si>
  <si>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</si>
  <si>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</si>
  <si>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</si>
  <si>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</si>
  <si>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</si>
  <si>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</si>
  <si>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</si>
  <si>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</si>
  <si>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</si>
  <si>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</si>
  <si>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</si>
  <si>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</si>
  <si>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</si>
  <si>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</si>
  <si>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</si>
  <si>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</si>
  <si>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</si>
  <si>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</si>
  <si>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</si>
  <si>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</si>
  <si>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</si>
  <si>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</si>
  <si>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</si>
  <si>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</si>
  <si>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</si>
  <si>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</si>
  <si>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</si>
  <si>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</si>
  <si>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</si>
  <si>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</si>
  <si>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</si>
  <si>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</si>
  <si>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</si>
  <si>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</si>
  <si>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</si>
  <si>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</si>
  <si>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</si>
  <si>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</si>
  <si>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</si>
  <si>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</si>
  <si>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</si>
  <si>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</si>
  <si>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</si>
  <si>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</si>
  <si>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</si>
  <si>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</si>
  <si>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</si>
  <si>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</si>
  <si>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</si>
  <si>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</si>
  <si>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</si>
  <si>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</si>
  <si>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</si>
  <si>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</si>
  <si>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</si>
  <si>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</si>
  <si>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</si>
  <si>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</si>
  <si>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</si>
  <si>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</si>
  <si>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</si>
  <si>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</si>
  <si>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</si>
  <si>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</si>
  <si>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</si>
  <si>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</si>
  <si>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</si>
  <si>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</si>
  <si>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</si>
  <si>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</si>
  <si>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</si>
  <si>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</si>
  <si>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</si>
  <si>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</si>
  <si>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</si>
  <si>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</si>
  <si>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</si>
  <si>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</si>
  <si>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</si>
  <si>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</si>
  <si>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</si>
  <si>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</si>
  <si>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</si>
  <si>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</si>
  <si>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</si>
  <si>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</si>
  <si>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</si>
  <si>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</si>
  <si>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</si>
  <si>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</si>
  <si>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</si>
  <si>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</si>
  <si>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</si>
  <si>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</si>
  <si>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</si>
  <si>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</si>
  <si>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</si>
  <si>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</si>
  <si>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</si>
  <si>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</si>
  <si>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</si>
  <si>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</si>
  <si>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</si>
  <si>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</si>
  <si>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</si>
  <si>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</si>
  <si>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</si>
  <si>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</si>
  <si>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</si>
  <si>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</si>
  <si>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</si>
  <si>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</si>
  <si>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</si>
  <si>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</si>
  <si>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</si>
  <si>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</si>
  <si>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</si>
  <si>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</si>
  <si>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</si>
  <si>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</si>
  <si>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</si>
  <si>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</si>
  <si>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</si>
  <si>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</si>
  <si>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</si>
  <si>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</si>
  <si>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</si>
  <si>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</si>
  <si>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</si>
  <si>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</si>
  <si>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</si>
  <si>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</si>
  <si>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</si>
  <si>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</si>
  <si>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</si>
  <si>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</si>
  <si>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</si>
  <si>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</si>
  <si>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</si>
  <si>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</si>
  <si>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</si>
  <si>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</si>
  <si>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</si>
  <si>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</si>
  <si>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</si>
  <si>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</si>
  <si>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</si>
  <si>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</si>
  <si>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</si>
  <si>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</si>
  <si>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</si>
  <si>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</si>
  <si>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</si>
  <si>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</si>
  <si>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</si>
  <si>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</si>
  <si>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</si>
  <si>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</si>
  <si>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</si>
  <si>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</si>
  <si>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</si>
  <si>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</si>
  <si>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</si>
  <si>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</si>
  <si>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</si>
  <si>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</si>
  <si>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</si>
  <si>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</si>
  <si>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</si>
  <si>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</si>
  <si>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</si>
  <si>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</si>
  <si>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</si>
  <si>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</si>
  <si>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</si>
  <si>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</si>
  <si>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</si>
  <si>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</si>
  <si>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</si>
  <si>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</si>
  <si>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</si>
  <si>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</si>
  <si>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</si>
  <si>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</si>
  <si>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</si>
  <si>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</si>
  <si>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</si>
  <si>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</si>
  <si>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</si>
  <si>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</si>
  <si>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</si>
  <si>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</si>
  <si>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</si>
  <si>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</si>
  <si>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</si>
  <si>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</si>
  <si>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</si>
  <si>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</si>
  <si>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</si>
  <si>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</si>
  <si>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</si>
  <si>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</si>
  <si>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</si>
  <si>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</si>
  <si>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</si>
  <si>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</si>
  <si>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</si>
  <si>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</si>
  <si>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</si>
  <si>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</si>
  <si>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</si>
  <si>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</si>
  <si>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</si>
  <si>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</si>
  <si>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</si>
  <si>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</si>
  <si>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</si>
  <si>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</si>
  <si>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</si>
  <si>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</si>
  <si>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</si>
  <si>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</si>
  <si>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</si>
  <si>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</si>
  <si>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</si>
  <si>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</si>
  <si>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</si>
  <si>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</si>
  <si>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</si>
  <si>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</si>
  <si>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</si>
  <si>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</si>
  <si>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</si>
  <si>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</si>
  <si>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</si>
  <si>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</si>
  <si>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</si>
  <si>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</si>
  <si>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</si>
  <si>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</si>
  <si>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</si>
  <si>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</si>
  <si>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</si>
  <si>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</si>
  <si>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</si>
  <si>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</si>
  <si>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</si>
  <si>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</si>
  <si>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</si>
  <si>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</si>
  <si>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</si>
  <si>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</si>
  <si>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</si>
  <si>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</si>
  <si>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</si>
  <si>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</si>
  <si>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</si>
  <si>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</si>
  <si>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</si>
  <si>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</si>
  <si>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</si>
  <si>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</si>
  <si>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</si>
  <si>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</si>
  <si>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</si>
  <si>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</si>
  <si>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</si>
  <si>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</si>
  <si>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</si>
  <si>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</si>
  <si>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</si>
  <si>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</si>
  <si>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</si>
  <si>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</si>
  <si>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</si>
  <si>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</si>
  <si>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</si>
  <si>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</si>
  <si>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</si>
  <si>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</si>
  <si>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</si>
  <si>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</si>
  <si>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</si>
  <si>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</si>
  <si>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</si>
  <si>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</si>
  <si>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</si>
  <si>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</si>
  <si>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</si>
  <si>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</si>
  <si>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</si>
  <si>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</si>
  <si>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</si>
  <si>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</si>
  <si>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</si>
  <si>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</si>
  <si>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</si>
  <si>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</si>
  <si>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</si>
  <si>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</si>
  <si>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</si>
  <si>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</si>
  <si>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</si>
  <si>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</si>
  <si>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</si>
  <si>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</si>
  <si>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</si>
  <si>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</si>
  <si>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</si>
  <si>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</si>
  <si>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</si>
  <si>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</si>
  <si>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</si>
  <si>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</si>
  <si>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</si>
  <si>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</si>
  <si>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</si>
  <si>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</si>
  <si>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</si>
  <si>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</si>
  <si>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</si>
  <si>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</si>
  <si>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</si>
  <si>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</si>
  <si>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</si>
  <si>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</si>
  <si>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</si>
  <si>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</si>
  <si>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</si>
  <si>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</si>
  <si>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</si>
  <si>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</si>
  <si>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</si>
  <si>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</si>
  <si>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</si>
  <si>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</si>
  <si>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</si>
  <si>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</si>
  <si>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</si>
  <si>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</si>
  <si>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</si>
  <si>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</si>
  <si>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</si>
  <si>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</si>
  <si>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</si>
  <si>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</si>
  <si>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</si>
  <si>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</si>
  <si>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</si>
  <si>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</si>
  <si>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</si>
  <si>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</si>
  <si>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</si>
  <si>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</si>
  <si>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</si>
  <si>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</si>
  <si>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</si>
  <si>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</si>
  <si>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</si>
  <si>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</si>
  <si>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</si>
  <si>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</si>
  <si>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</si>
  <si>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</si>
  <si>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</si>
  <si>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</si>
  <si>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</si>
  <si>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</si>
  <si>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</si>
  <si>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</si>
  <si>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</si>
  <si>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</si>
  <si>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</si>
  <si>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</si>
  <si>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</si>
  <si>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</si>
  <si>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</si>
  <si>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</si>
  <si>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</si>
  <si>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</si>
  <si>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</si>
  <si>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</si>
  <si>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</si>
  <si>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</si>
  <si>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</si>
  <si>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</si>
  <si>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</si>
  <si>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</si>
  <si>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</si>
  <si>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</si>
  <si>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</si>
  <si>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</si>
  <si>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</si>
  <si>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</si>
  <si>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</si>
  <si>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</si>
  <si>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</si>
  <si>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</si>
  <si>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</si>
  <si>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</si>
  <si>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</si>
  <si>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</si>
  <si>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</si>
  <si>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</si>
  <si>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</si>
  <si>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</si>
  <si>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</si>
  <si>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</si>
  <si>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</si>
  <si>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</si>
  <si>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</si>
  <si>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</si>
  <si>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</si>
  <si>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</si>
  <si>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</si>
  <si>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</si>
  <si>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</si>
  <si>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</si>
  <si>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</si>
  <si>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</si>
  <si>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</si>
  <si>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</si>
  <si>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</si>
  <si>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</si>
  <si>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</si>
  <si>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</si>
  <si>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</si>
  <si>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</si>
  <si>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</si>
  <si>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</si>
  <si>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</si>
  <si>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</si>
  <si>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</si>
  <si>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</si>
  <si>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</si>
  <si>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</si>
  <si>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</si>
  <si>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</si>
  <si>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</si>
  <si>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</si>
  <si>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</si>
  <si>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</si>
  <si>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</si>
  <si>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</si>
  <si>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</si>
  <si>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</si>
  <si>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</si>
  <si>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</si>
  <si>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</si>
  <si>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</si>
  <si>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</si>
  <si>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</si>
  <si>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</si>
  <si>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</si>
  <si>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</si>
  <si>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</si>
  <si>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</si>
  <si>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</si>
  <si>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</si>
  <si>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</si>
  <si>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</si>
  <si>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</si>
  <si>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</si>
  <si>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</si>
  <si>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</si>
  <si>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</si>
  <si>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</si>
  <si>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</si>
  <si>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</si>
  <si>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</si>
  <si>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</si>
  <si>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</si>
  <si>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</si>
  <si>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</si>
  <si>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</si>
  <si>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</si>
  <si>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</si>
  <si>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</si>
  <si>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</si>
  <si>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</si>
  <si>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</si>
  <si>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</si>
  <si>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</si>
  <si>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</si>
  <si>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</si>
  <si>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</si>
  <si>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</si>
  <si>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</si>
  <si>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</si>
  <si>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</si>
  <si>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</si>
  <si>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</si>
  <si>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</si>
  <si>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</si>
  <si>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</si>
  <si>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</si>
  <si>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</si>
  <si>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</si>
  <si>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</si>
  <si>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</si>
  <si>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</si>
  <si>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</si>
  <si>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</si>
  <si>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</si>
  <si>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</si>
  <si>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</si>
  <si>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</si>
  <si>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</si>
  <si>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</si>
  <si>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</si>
  <si>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</si>
  <si>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</si>
  <si>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</si>
  <si>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</si>
  <si>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</si>
  <si>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</si>
  <si>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</si>
  <si>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</si>
  <si>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</si>
  <si>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</si>
  <si>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</si>
  <si>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</si>
  <si>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</si>
  <si>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</si>
  <si>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</si>
  <si>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</si>
  <si>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</si>
  <si>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</si>
  <si>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</si>
  <si>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</si>
  <si>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</si>
  <si>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</si>
  <si>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</si>
  <si>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</si>
  <si>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</si>
  <si>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</si>
  <si>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</si>
  <si>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</si>
  <si>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</si>
  <si>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</si>
  <si>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</si>
  <si>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</si>
  <si>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</si>
  <si>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</si>
  <si>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</si>
  <si>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</si>
  <si>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</si>
  <si>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</si>
  <si>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</si>
  <si>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</si>
  <si>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</si>
  <si>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</si>
  <si>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</si>
  <si>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</si>
  <si>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</si>
  <si>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</si>
  <si>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</si>
  <si>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</si>
  <si>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</si>
  <si>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</si>
  <si>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</si>
  <si>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</si>
  <si>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</si>
  <si>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</si>
  <si>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</si>
  <si>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</si>
  <si>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</si>
  <si>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</si>
  <si>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</si>
  <si>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</si>
  <si>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</si>
  <si>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</si>
  <si>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</si>
  <si>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</si>
  <si>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</si>
  <si>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</si>
  <si>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</si>
  <si>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</si>
  <si>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</si>
  <si>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</si>
  <si>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</si>
  <si>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</si>
  <si>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</si>
  <si>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</si>
  <si>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</si>
  <si>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</si>
  <si>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</si>
  <si>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</si>
  <si>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</si>
  <si>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</si>
  <si>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</si>
  <si>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</si>
  <si>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</si>
  <si>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</si>
  <si>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</si>
  <si>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</si>
  <si>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</si>
  <si>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</si>
  <si>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</si>
  <si>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</si>
  <si>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</si>
  <si>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</si>
  <si>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</si>
  <si>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</si>
  <si>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</si>
  <si>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</si>
  <si>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</si>
  <si>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</si>
  <si>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</si>
  <si>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</si>
  <si>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</si>
  <si>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</si>
  <si>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</si>
  <si>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</si>
  <si>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</si>
  <si>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</si>
  <si>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</si>
  <si>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</si>
  <si>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</si>
  <si>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</si>
  <si>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</si>
  <si>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</si>
  <si>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</si>
  <si>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</si>
  <si>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</si>
  <si>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</si>
  <si>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</si>
  <si>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</si>
  <si>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</si>
  <si>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</si>
  <si>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</si>
  <si>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</si>
  <si>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</si>
  <si>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</si>
  <si>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</si>
  <si>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</si>
  <si>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</si>
  <si>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</si>
  <si>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</si>
  <si>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</si>
  <si>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</si>
  <si>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</si>
  <si>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</si>
  <si>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</si>
  <si>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</si>
  <si>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</si>
  <si>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</si>
  <si>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</si>
  <si>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</si>
  <si>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</si>
  <si>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</si>
  <si>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</si>
  <si>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</si>
  <si>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</si>
  <si>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</si>
  <si>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</si>
  <si>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</si>
  <si>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</si>
  <si>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</si>
  <si>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</si>
  <si>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</si>
  <si>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</si>
  <si>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</si>
  <si>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</si>
  <si>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</si>
  <si>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</si>
  <si>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</si>
  <si>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</si>
  <si>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</si>
  <si>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</si>
  <si>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</si>
  <si>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</si>
  <si>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</si>
  <si>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</si>
  <si>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</si>
  <si>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</si>
  <si>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</si>
  <si>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</si>
  <si>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</si>
  <si>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</si>
  <si>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</si>
  <si>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</si>
  <si>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</si>
  <si>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</si>
  <si>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</si>
  <si>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</si>
  <si>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</si>
  <si>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</si>
  <si>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</si>
  <si>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</si>
  <si>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</si>
  <si>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</si>
  <si>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</si>
  <si>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</si>
  <si>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</si>
  <si>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</si>
  <si>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</si>
  <si>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</si>
  <si>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</si>
  <si>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</si>
  <si>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</si>
  <si>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</si>
  <si>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</si>
  <si>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</si>
  <si>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</si>
  <si>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</si>
  <si>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</si>
  <si>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</si>
  <si>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</si>
  <si>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</si>
  <si>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</si>
  <si>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</si>
  <si>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</si>
  <si>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</si>
  <si>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</si>
  <si>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</si>
  <si>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</si>
  <si>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</si>
  <si>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</si>
  <si>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</si>
  <si>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</si>
  <si>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</si>
  <si>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</si>
  <si>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</si>
  <si>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</si>
  <si>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</si>
  <si>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</si>
  <si>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</si>
  <si>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</si>
  <si>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</si>
  <si>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</si>
  <si>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</si>
  <si>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</si>
  <si>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</si>
  <si>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</si>
  <si>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</si>
  <si>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</si>
  <si>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</si>
  <si>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</si>
  <si>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</si>
  <si>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</si>
  <si>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</si>
  <si>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</si>
  <si>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</si>
  <si>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</si>
  <si>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</si>
  <si>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</si>
  <si>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</si>
  <si>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</si>
  <si>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</si>
  <si>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</si>
  <si>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</si>
  <si>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</si>
  <si>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</si>
  <si>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</si>
  <si>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</si>
  <si>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</si>
  <si>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</si>
  <si>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</si>
  <si>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</si>
  <si>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</si>
  <si>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</si>
  <si>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</si>
  <si>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</si>
  <si>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</si>
  <si>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</si>
  <si>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</si>
  <si>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</si>
  <si>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</si>
  <si>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</si>
  <si>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</si>
  <si>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</si>
  <si>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</si>
  <si>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</si>
  <si>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</si>
  <si>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</si>
  <si>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</si>
  <si>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</si>
  <si>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</si>
  <si>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</si>
  <si>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</si>
  <si>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</si>
  <si>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</si>
  <si>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</si>
  <si>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</si>
  <si>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</si>
  <si>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</si>
  <si>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</si>
  <si>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</si>
  <si>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</si>
  <si>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</si>
  <si>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</si>
  <si>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</si>
  <si>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</si>
  <si>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</si>
  <si>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</si>
  <si>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</si>
  <si>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</si>
  <si>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</si>
  <si>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</si>
  <si>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</si>
  <si>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</si>
  <si>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</si>
  <si>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</si>
  <si>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</si>
  <si>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</si>
  <si>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</si>
  <si>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</si>
  <si>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</si>
  <si>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</si>
  <si>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</si>
  <si>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</si>
  <si>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</si>
  <si>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</si>
  <si>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</si>
  <si>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</si>
  <si>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</si>
  <si>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</si>
  <si>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</si>
  <si>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</si>
  <si>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</si>
  <si>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</si>
  <si>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</si>
  <si>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</si>
  <si>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</si>
  <si>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</si>
  <si>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</si>
  <si>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</si>
  <si>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</si>
  <si>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</si>
  <si>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</si>
  <si>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</si>
  <si>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</si>
  <si>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</si>
  <si>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</si>
  <si>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</si>
  <si>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</si>
  <si>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</si>
  <si>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</si>
  <si>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</si>
  <si>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</si>
  <si>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</si>
  <si>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</si>
  <si>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</si>
  <si>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</si>
  <si>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</si>
  <si>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</si>
  <si>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</si>
  <si>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</si>
  <si>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</si>
  <si>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</si>
  <si>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</si>
  <si>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</si>
  <si>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</si>
  <si>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</si>
  <si>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</si>
  <si>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</si>
  <si>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</si>
  <si>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</si>
  <si>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</si>
  <si>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</si>
  <si>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</si>
  <si>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</si>
  <si>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</si>
  <si>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</si>
  <si>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</si>
  <si>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</si>
  <si>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</si>
  <si>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</si>
  <si>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</si>
  <si>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</si>
  <si>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</si>
  <si>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</si>
  <si>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</si>
  <si>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</si>
  <si>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</si>
  <si>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</si>
  <si>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</si>
  <si>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</si>
  <si>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</si>
  <si>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</si>
  <si>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</si>
  <si>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</si>
  <si>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</si>
  <si>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</si>
  <si>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</si>
  <si>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</si>
  <si>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</si>
  <si>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</si>
  <si>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</si>
  <si>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</si>
  <si>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</si>
  <si>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</si>
  <si>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</si>
  <si>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</si>
  <si>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</si>
  <si>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</si>
  <si>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</si>
  <si>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</si>
  <si>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</si>
  <si>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</si>
  <si>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</si>
  <si>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</si>
  <si>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</si>
  <si>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</si>
  <si>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</si>
  <si>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</si>
  <si>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</si>
  <si>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</si>
  <si>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</si>
  <si>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</si>
  <si>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</si>
  <si>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</si>
  <si>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</si>
  <si>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</si>
  <si>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</si>
  <si>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</si>
  <si>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</si>
  <si>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</si>
  <si>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</si>
  <si>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</si>
  <si>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</si>
  <si>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</si>
  <si>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</si>
  <si>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</si>
  <si>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</si>
  <si>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</si>
  <si>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</si>
  <si>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</si>
  <si>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</si>
  <si>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</si>
  <si>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</si>
  <si>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</si>
  <si>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</si>
  <si>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</si>
  <si>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</si>
  <si>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</si>
  <si>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</si>
  <si>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</si>
  <si>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</si>
  <si>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</si>
  <si>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</si>
  <si>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</si>
  <si>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</si>
  <si>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</si>
  <si>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</si>
  <si>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</si>
  <si>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</si>
  <si>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</si>
  <si>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</si>
  <si>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</si>
  <si>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</si>
  <si>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</si>
  <si>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</si>
  <si>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</si>
  <si>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</si>
  <si>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</si>
  <si>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</si>
  <si>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</si>
  <si>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</si>
  <si>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</si>
  <si>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</si>
  <si>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</si>
  <si>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</si>
  <si>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</si>
  <si>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</si>
  <si>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</si>
  <si>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</si>
  <si>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</si>
  <si>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</si>
  <si>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</si>
  <si>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</si>
  <si>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</si>
  <si>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</si>
  <si>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</si>
  <si>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</si>
  <si>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</si>
  <si>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</si>
  <si>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</si>
  <si>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</si>
  <si>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</si>
  <si>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</si>
  <si>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</si>
  <si>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</si>
  <si>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</si>
  <si>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</si>
  <si>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</si>
  <si>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</si>
  <si>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</si>
  <si>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</si>
  <si>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</si>
  <si>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</si>
  <si>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</si>
  <si>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</si>
  <si>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</si>
  <si>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</si>
  <si>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</si>
  <si>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</si>
  <si>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</si>
  <si>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</si>
  <si>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</si>
  <si>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</si>
  <si>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</si>
  <si>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</si>
  <si>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</si>
  <si>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</si>
  <si>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</si>
  <si>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</si>
  <si>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</si>
  <si>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</si>
  <si>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</si>
  <si>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</si>
  <si>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</si>
  <si>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</si>
  <si>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</si>
  <si>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</si>
  <si>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</si>
  <si>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</si>
  <si>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</si>
  <si>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</si>
  <si>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</si>
  <si>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</si>
  <si>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</si>
  <si>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</si>
  <si>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</si>
  <si>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</si>
  <si>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</si>
  <si>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</si>
  <si>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</si>
  <si>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</si>
  <si>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</si>
  <si>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</si>
  <si>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</si>
  <si>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</si>
  <si>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</si>
  <si>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</si>
  <si>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</si>
  <si>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</si>
  <si>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</si>
  <si>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</si>
  <si>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</si>
  <si>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</si>
  <si>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</si>
  <si>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</si>
  <si>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</si>
  <si>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</si>
  <si>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</si>
  <si>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</si>
  <si>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</si>
  <si>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</si>
  <si>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</si>
  <si>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</si>
  <si>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</si>
  <si>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</si>
  <si>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</si>
  <si>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</si>
  <si>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</si>
  <si>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</si>
  <si>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</si>
  <si>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</si>
  <si>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</si>
  <si>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</si>
  <si>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</si>
  <si>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</si>
  <si>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</si>
  <si>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</si>
  <si>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</si>
  <si>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</si>
  <si>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</si>
  <si>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</si>
  <si>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</si>
  <si>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</si>
  <si>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</si>
  <si>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</si>
  <si>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</si>
  <si>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</si>
  <si>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</si>
  <si>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</si>
  <si>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</si>
  <si>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</si>
  <si>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</si>
  <si>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</si>
  <si>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</si>
  <si>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</si>
  <si>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</si>
  <si>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</si>
  <si>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</si>
  <si>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</si>
  <si>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</si>
  <si>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</si>
  <si>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</si>
  <si>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</si>
  <si>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</si>
  <si>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</si>
  <si>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</si>
  <si>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</si>
  <si>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</si>
  <si>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</si>
  <si>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</si>
  <si>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</si>
  <si>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</si>
  <si>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</si>
  <si>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</si>
  <si>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</si>
  <si>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</si>
  <si>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</si>
  <si>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</si>
  <si>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</si>
  <si>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</si>
  <si>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</si>
  <si>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</si>
  <si>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</si>
  <si>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</si>
  <si>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</si>
  <si>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</si>
  <si>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</si>
  <si>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</si>
  <si>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</si>
  <si>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</si>
  <si>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</si>
  <si>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</si>
  <si>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</si>
  <si>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</si>
  <si>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</si>
  <si>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</si>
  <si>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</si>
  <si>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</si>
  <si>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</si>
  <si>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</si>
  <si>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</si>
  <si>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</si>
  <si>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</si>
  <si>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</si>
  <si>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</si>
  <si>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</si>
  <si>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</si>
  <si>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</si>
  <si>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</si>
  <si>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</si>
  <si>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</si>
  <si>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</si>
  <si>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</si>
  <si>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</si>
  <si>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</si>
  <si>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</si>
  <si>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</si>
  <si>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</si>
  <si>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</si>
  <si>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</si>
  <si>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</si>
  <si>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</si>
  <si>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</si>
  <si>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</si>
  <si>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</si>
  <si>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</si>
  <si>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</si>
  <si>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</si>
  <si>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</si>
  <si>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</si>
  <si>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</si>
  <si>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</si>
  <si>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</si>
  <si>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</si>
  <si>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</si>
  <si>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</si>
  <si>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</si>
  <si>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</si>
  <si>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</si>
  <si>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</si>
  <si>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</si>
  <si>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</si>
  <si>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</si>
  <si>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</si>
  <si>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</si>
  <si>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</si>
  <si>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</si>
  <si>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</si>
  <si>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</si>
  <si>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</si>
  <si>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</si>
  <si>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</si>
  <si>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</si>
  <si>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</si>
  <si>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</si>
  <si>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</si>
  <si>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</si>
  <si>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</si>
  <si>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</si>
  <si>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</si>
  <si>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</si>
  <si>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</si>
  <si>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</si>
  <si>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</si>
  <si>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</si>
  <si>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</si>
  <si>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</si>
  <si>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</si>
  <si>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</si>
  <si>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</si>
  <si>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</si>
  <si>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</si>
  <si>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</si>
  <si>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</si>
  <si>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</si>
  <si>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</si>
  <si>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</si>
  <si>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</si>
  <si>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</si>
  <si>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</si>
  <si>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</si>
  <si>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</si>
  <si>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</si>
  <si>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</si>
  <si>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</si>
  <si>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</si>
  <si>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</si>
  <si>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</si>
  <si>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</si>
  <si>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</si>
  <si>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</si>
  <si>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</si>
  <si>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</si>
  <si>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</si>
  <si>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</si>
  <si>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</si>
  <si>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</si>
  <si>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</si>
  <si>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</si>
  <si>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</si>
  <si>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</si>
  <si>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</si>
  <si>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</si>
  <si>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</si>
  <si>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</si>
  <si>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</si>
  <si>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</si>
  <si>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</si>
  <si>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</si>
  <si>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</si>
  <si>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</si>
  <si>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</si>
  <si>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</si>
  <si>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</si>
  <si>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</si>
  <si>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</si>
  <si>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</si>
  <si>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</si>
  <si>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</si>
  <si>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</si>
  <si>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</si>
  <si>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</si>
  <si>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</si>
  <si>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</si>
  <si>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</si>
  <si>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</si>
  <si>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</si>
  <si>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</si>
  <si>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</si>
  <si>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</si>
  <si>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</si>
  <si>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</si>
  <si>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</si>
  <si>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</si>
  <si>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</si>
  <si>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</si>
  <si>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</si>
  <si>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</si>
  <si>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</si>
  <si>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</si>
  <si>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</si>
  <si>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</si>
  <si>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</si>
  <si>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</si>
  <si>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</si>
  <si>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</si>
  <si>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</si>
  <si>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</si>
  <si>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</si>
  <si>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</si>
  <si>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</si>
  <si>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</si>
  <si>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</si>
  <si>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</si>
  <si>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</si>
  <si>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</si>
  <si>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</si>
  <si>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</si>
  <si>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</si>
  <si>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</si>
  <si>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</si>
  <si>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</si>
  <si>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</si>
  <si>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</si>
  <si>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</si>
  <si>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</si>
  <si>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</si>
  <si>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</si>
  <si>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</si>
  <si>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</si>
  <si>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</si>
  <si>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</si>
  <si>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</si>
  <si>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</si>
  <si>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</si>
  <si>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</si>
  <si>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</si>
  <si>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</si>
  <si>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</si>
  <si>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</si>
  <si>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</si>
  <si>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</si>
  <si>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</si>
  <si>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</si>
  <si>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</si>
  <si>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</si>
  <si>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</si>
  <si>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</si>
  <si>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</si>
  <si>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</si>
  <si>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</si>
  <si>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</si>
  <si>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</si>
  <si>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</si>
  <si>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</si>
  <si>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</si>
  <si>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</si>
  <si>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</si>
  <si>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</si>
  <si>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</si>
  <si>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</si>
  <si>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</si>
  <si>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</si>
  <si>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</si>
  <si>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</si>
  <si>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</si>
  <si>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</si>
  <si>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</si>
  <si>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</si>
  <si>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</si>
  <si>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</si>
  <si>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</si>
  <si>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</si>
  <si>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</si>
  <si>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</si>
  <si>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</si>
  <si>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</si>
  <si>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</si>
  <si>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</si>
  <si>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</si>
  <si>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</si>
  <si>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</si>
  <si>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</si>
  <si>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</si>
  <si>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</si>
  <si>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</si>
  <si>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</si>
  <si>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</si>
  <si>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</si>
  <si>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</si>
  <si>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</si>
  <si>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</si>
  <si>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</si>
  <si>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</si>
  <si>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</si>
  <si>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</si>
  <si>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</si>
  <si>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</si>
  <si>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</si>
  <si>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</si>
  <si>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</si>
  <si>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</si>
  <si>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</si>
  <si>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</si>
  <si>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</si>
  <si>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</si>
  <si>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</si>
  <si>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</si>
  <si>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</si>
  <si>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</si>
  <si>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</si>
  <si>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</si>
  <si>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</si>
  <si>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</si>
  <si>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</si>
  <si>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</si>
  <si>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</si>
  <si>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</si>
  <si>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</si>
  <si>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</si>
  <si>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</si>
  <si>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</si>
  <si>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</si>
  <si>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</si>
  <si>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</si>
  <si>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</si>
  <si>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</si>
  <si>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</si>
  <si>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</si>
  <si>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</si>
  <si>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</si>
  <si>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</si>
  <si>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</si>
  <si>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</si>
  <si>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</si>
  <si>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</si>
  <si>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</si>
  <si>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</si>
  <si>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</si>
  <si>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</si>
  <si>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</si>
  <si>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</si>
  <si>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</si>
  <si>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</si>
  <si>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</si>
  <si>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</si>
  <si>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</si>
  <si>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</si>
  <si>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</si>
  <si>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</si>
  <si>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</si>
  <si>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</si>
  <si>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</si>
  <si>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</si>
  <si>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</si>
  <si>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</si>
  <si>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</si>
  <si>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</si>
  <si>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</si>
  <si>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</si>
  <si>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</si>
  <si>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</si>
  <si>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</si>
  <si>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</si>
  <si>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</si>
  <si>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</si>
  <si>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</si>
  <si>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</si>
  <si>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</si>
  <si>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</si>
  <si>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</si>
  <si>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</si>
  <si>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</si>
  <si>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</si>
  <si>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</si>
  <si>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</si>
  <si>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</si>
  <si>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</si>
  <si>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</si>
  <si>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</si>
  <si>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</si>
  <si>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</si>
  <si>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</si>
  <si>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</si>
  <si>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</si>
  <si>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</si>
  <si>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</si>
  <si>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</si>
  <si>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</si>
  <si>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</si>
  <si>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</si>
  <si>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</si>
  <si>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</si>
  <si>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</si>
  <si>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</si>
  <si>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</si>
  <si>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</si>
  <si>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</si>
  <si>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</si>
  <si>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</si>
  <si>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</si>
  <si>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</si>
  <si>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</si>
  <si>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</si>
  <si>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</si>
  <si>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</si>
  <si>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</si>
  <si>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</si>
  <si>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</si>
  <si>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</si>
  <si>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</si>
  <si>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</si>
  <si>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</si>
  <si>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</si>
  <si>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</si>
  <si>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</si>
  <si>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</si>
  <si>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</si>
  <si>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</si>
  <si>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</si>
  <si>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</si>
  <si>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</si>
  <si>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</si>
  <si>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</si>
  <si>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</si>
  <si>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</si>
  <si>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</si>
  <si>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</si>
  <si>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</si>
  <si>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</si>
  <si>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</si>
  <si>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</si>
  <si>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</si>
  <si>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</si>
  <si>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</si>
  <si>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</si>
  <si>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</si>
  <si>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</si>
  <si>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</si>
  <si>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</si>
  <si>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</si>
  <si>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</si>
  <si>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</si>
  <si>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</si>
  <si>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</si>
  <si>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</si>
  <si>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</si>
  <si>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</si>
  <si>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</si>
  <si>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</si>
  <si>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</si>
  <si>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</si>
  <si>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</si>
  <si>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</si>
  <si>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</si>
  <si>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</si>
  <si>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</si>
  <si>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</si>
  <si>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</si>
  <si>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</si>
  <si>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</si>
  <si>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</si>
  <si>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</si>
  <si>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</si>
  <si>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</si>
  <si>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</si>
  <si>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</si>
  <si>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</si>
  <si>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</si>
  <si>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</si>
  <si>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</si>
  <si>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</si>
  <si>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</si>
  <si>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</si>
  <si>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</si>
  <si>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</si>
  <si>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</si>
  <si>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</si>
  <si>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</si>
  <si>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</si>
  <si>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</si>
  <si>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</si>
  <si>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</si>
  <si>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</si>
  <si>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</si>
  <si>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</si>
  <si>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</si>
  <si>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</si>
  <si>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</si>
  <si>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</si>
  <si>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</si>
  <si>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</si>
  <si>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</si>
  <si>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</si>
  <si>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</si>
  <si>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</si>
  <si>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</si>
  <si>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</si>
  <si>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</si>
  <si>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</si>
  <si>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</si>
  <si>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</si>
  <si>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</si>
  <si>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</si>
  <si>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</si>
  <si>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</si>
  <si>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</si>
  <si>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</si>
  <si>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</si>
  <si>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</si>
  <si>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</si>
  <si>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</si>
  <si>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</si>
  <si>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</si>
  <si>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</si>
  <si>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</si>
  <si>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</si>
  <si>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</si>
  <si>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</si>
  <si>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</si>
  <si>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</si>
  <si>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</si>
  <si>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</si>
  <si>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</si>
  <si>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</si>
  <si>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</si>
  <si>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</si>
  <si>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</si>
  <si>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</si>
  <si>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</si>
  <si>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</si>
  <si>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</si>
  <si>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</si>
  <si>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</si>
  <si>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</si>
  <si>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</si>
  <si>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</si>
  <si>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</si>
  <si>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</si>
  <si>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</si>
  <si>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</si>
  <si>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</si>
  <si>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</si>
  <si>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</si>
  <si>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</si>
  <si>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</si>
  <si>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</si>
  <si>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</si>
  <si>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</si>
  <si>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</si>
  <si>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</si>
  <si>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</si>
  <si>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</si>
  <si>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</si>
  <si>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</si>
  <si>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</si>
  <si>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</si>
  <si>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</si>
  <si>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</si>
  <si>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</si>
  <si>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</si>
  <si>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</si>
  <si>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</si>
  <si>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</si>
  <si>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</si>
  <si>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</si>
  <si>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</si>
  <si>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</si>
  <si>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</si>
  <si>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</si>
  <si>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</si>
  <si>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</si>
  <si>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</si>
  <si>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</si>
  <si>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</si>
  <si>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</si>
  <si>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</si>
  <si>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</si>
  <si>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</si>
  <si>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</si>
  <si>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</si>
  <si>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</si>
  <si>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</si>
  <si>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</si>
  <si>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</si>
  <si>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</si>
  <si>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</si>
  <si>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</si>
  <si>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</si>
  <si>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</si>
  <si>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</si>
  <si>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</si>
  <si>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</si>
  <si>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</si>
  <si>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</si>
  <si>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</si>
  <si>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</si>
  <si>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</si>
  <si>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</si>
  <si>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</si>
  <si>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</si>
  <si>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</si>
  <si>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</si>
  <si>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</si>
  <si>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</si>
  <si>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</si>
  <si>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</si>
  <si>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</si>
  <si>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</si>
  <si>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</si>
  <si>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</si>
  <si>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</si>
  <si>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</si>
  <si>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</si>
  <si>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</si>
  <si>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</si>
  <si>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</si>
  <si>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</si>
  <si>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</si>
  <si>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</si>
  <si>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</si>
  <si>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</si>
  <si>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</si>
  <si>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</si>
  <si>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</si>
  <si>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</si>
  <si>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</si>
  <si>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</si>
  <si>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</si>
  <si>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</si>
  <si>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</si>
  <si>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</si>
  <si>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</si>
  <si>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</si>
  <si>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</si>
  <si>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</si>
  <si>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</si>
  <si>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</si>
  <si>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</si>
  <si>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</si>
  <si>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</si>
  <si>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</si>
  <si>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</si>
  <si>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</si>
  <si>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</si>
  <si>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</si>
  <si>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</si>
  <si>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</si>
  <si>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</si>
  <si>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</si>
  <si>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</si>
  <si>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</si>
  <si>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</si>
  <si>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</si>
  <si>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</si>
  <si>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</si>
  <si>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</si>
  <si>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</si>
  <si>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</si>
  <si>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</si>
  <si>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</si>
  <si>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</si>
  <si>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</si>
  <si>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</si>
  <si>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</si>
  <si>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</si>
  <si>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</si>
  <si>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</si>
  <si>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</si>
  <si>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</si>
  <si>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</si>
  <si>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</si>
  <si>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</si>
  <si>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</si>
  <si>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</si>
  <si>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</si>
  <si>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</si>
  <si>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</si>
  <si>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</si>
  <si>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</si>
  <si>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</si>
  <si>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</si>
  <si>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</si>
  <si>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</si>
  <si>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</si>
  <si>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</si>
  <si>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</si>
  <si>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</si>
  <si>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</si>
  <si>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</si>
  <si>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</si>
  <si>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</si>
  <si>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</si>
  <si>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</si>
  <si>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</si>
  <si>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</si>
  <si>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</si>
  <si>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</si>
  <si>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</si>
  <si>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</si>
  <si>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</si>
  <si>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</si>
  <si>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</si>
  <si>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</si>
  <si>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</si>
  <si>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</si>
  <si>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</si>
  <si>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</si>
  <si>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</si>
  <si>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</si>
  <si>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</si>
  <si>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</si>
  <si>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</si>
  <si>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</si>
  <si>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</si>
  <si>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</si>
  <si>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</si>
  <si>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</si>
  <si>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</si>
  <si>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</si>
  <si>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</si>
  <si>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</si>
  <si>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</si>
  <si>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</si>
  <si>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</si>
  <si>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</si>
  <si>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</si>
  <si>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</si>
  <si>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</si>
  <si>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</si>
  <si>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</si>
  <si>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</si>
  <si>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</si>
  <si>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</si>
  <si>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</si>
  <si>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</si>
  <si>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</si>
  <si>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</si>
  <si>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</si>
  <si>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</si>
  <si>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</si>
  <si>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</si>
  <si>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</si>
  <si>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</si>
  <si>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</si>
  <si>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</si>
  <si>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</si>
  <si>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</si>
  <si>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</si>
  <si>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</si>
  <si>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</si>
  <si>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</si>
  <si>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</si>
  <si>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</si>
  <si>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</si>
  <si>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</si>
  <si>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</si>
  <si>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</si>
  <si>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</si>
  <si>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</si>
  <si>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</si>
  <si>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</si>
  <si>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</si>
  <si>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</si>
  <si>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</si>
  <si>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</si>
  <si>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</si>
  <si>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</si>
  <si>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</si>
  <si>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</si>
  <si>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</si>
  <si>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</si>
  <si>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</si>
  <si>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</si>
  <si>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</si>
  <si>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</si>
  <si>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</si>
  <si>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</si>
  <si>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</si>
  <si>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</si>
  <si>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</si>
  <si>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</si>
  <si>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</si>
  <si>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</si>
  <si>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</si>
  <si>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</si>
  <si>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</si>
  <si>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</si>
  <si>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</si>
  <si>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</si>
  <si>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</si>
  <si>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</si>
  <si>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</si>
  <si>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</si>
  <si>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</si>
  <si>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</si>
  <si>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</si>
  <si>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</si>
  <si>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</si>
  <si>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</si>
  <si>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</si>
  <si>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</si>
  <si>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</si>
  <si>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</si>
  <si>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</si>
  <si>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</si>
  <si>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</si>
  <si>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</si>
  <si>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</si>
  <si>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</si>
  <si>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</si>
  <si>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</si>
  <si>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</si>
  <si>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</si>
  <si>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</si>
  <si>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</si>
  <si>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</si>
  <si>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</si>
  <si>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</si>
  <si>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</si>
  <si>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</si>
  <si>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</si>
  <si>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</si>
  <si>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</si>
  <si>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</si>
  <si>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</si>
  <si>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</si>
  <si>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</si>
  <si>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</si>
  <si>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</si>
  <si>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</si>
  <si>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</si>
  <si>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</si>
  <si>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</si>
  <si>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</si>
  <si>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</si>
  <si>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</si>
  <si>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</si>
  <si>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</si>
  <si>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</si>
  <si>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</si>
  <si>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</si>
  <si>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</si>
  <si>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</si>
  <si>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</si>
  <si>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</si>
  <si>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</si>
  <si>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</si>
  <si>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</si>
  <si>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</si>
  <si>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</si>
  <si>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</si>
  <si>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</si>
  <si>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</si>
  <si>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</si>
  <si>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</si>
  <si>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</si>
  <si>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</si>
  <si>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</si>
  <si>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</si>
  <si>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</si>
  <si>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</si>
  <si>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</si>
  <si>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</si>
  <si>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</si>
  <si>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</si>
  <si>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</si>
  <si>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</si>
  <si>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</si>
  <si>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</si>
  <si>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</si>
  <si>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</si>
  <si>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</si>
  <si>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</si>
  <si>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</si>
  <si>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</si>
  <si>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</si>
  <si>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</si>
  <si>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</si>
  <si>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</si>
  <si>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</si>
  <si>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</si>
  <si>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</si>
  <si>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</si>
  <si>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</si>
  <si>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</si>
  <si>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</si>
  <si>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</si>
  <si>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</si>
  <si>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</si>
  <si>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</si>
  <si>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</si>
  <si>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</si>
  <si>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</si>
  <si>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</si>
  <si>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</si>
  <si>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</si>
  <si>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</si>
  <si>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</si>
  <si>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</si>
  <si>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</si>
  <si>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</si>
  <si>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</si>
  <si>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</si>
  <si>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</si>
  <si>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</si>
  <si>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</si>
  <si>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</si>
  <si>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</si>
  <si>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</si>
  <si>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</si>
  <si>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</si>
  <si>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</si>
  <si>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</si>
  <si>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</si>
  <si>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</si>
  <si>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</si>
  <si>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</si>
  <si>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</si>
  <si>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</si>
  <si>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</si>
  <si>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</si>
  <si>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</si>
  <si>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</si>
  <si>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</si>
  <si>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</si>
  <si>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</si>
  <si>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</si>
  <si>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</si>
  <si>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</si>
  <si>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</si>
  <si>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</si>
  <si>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</si>
  <si>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</si>
  <si>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</si>
  <si>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</si>
  <si>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</si>
  <si>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</si>
  <si>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</si>
  <si>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</si>
  <si>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</si>
  <si>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</si>
  <si>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</si>
  <si>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</si>
  <si>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</si>
  <si>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</si>
  <si>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</si>
  <si>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</si>
  <si>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</si>
  <si>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</si>
  <si>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</si>
  <si>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</si>
  <si>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</si>
  <si>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</si>
  <si>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</si>
  <si>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</si>
  <si>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</si>
  <si>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</si>
  <si>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</si>
  <si>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</si>
  <si>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</si>
  <si>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</si>
  <si>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</si>
  <si>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</si>
  <si>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</si>
  <si>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</si>
  <si>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</si>
  <si>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</si>
  <si>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</si>
  <si>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</si>
  <si>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</si>
  <si>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</si>
  <si>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</si>
  <si>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</si>
  <si>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</si>
  <si>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</si>
  <si>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</si>
  <si>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</si>
  <si>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</si>
  <si>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</si>
  <si>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</si>
  <si>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</si>
  <si>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</si>
  <si>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</si>
  <si>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</si>
  <si>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</si>
  <si>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</si>
  <si>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</si>
  <si>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</si>
  <si>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</si>
  <si>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</si>
  <si>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</si>
  <si>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</si>
  <si>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</si>
  <si>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</si>
  <si>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</si>
  <si>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</si>
  <si>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</si>
  <si>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</si>
  <si>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</si>
  <si>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</si>
  <si>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</si>
  <si>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</si>
  <si>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</si>
  <si>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</si>
  <si>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</si>
  <si>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</si>
  <si>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</si>
  <si>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</si>
  <si>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</si>
  <si>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</si>
  <si>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</si>
  <si>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</si>
  <si>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</si>
  <si>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</si>
  <si>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</si>
  <si>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</si>
  <si>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</si>
  <si>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</si>
  <si>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</si>
  <si>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</si>
  <si>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</si>
  <si>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</si>
  <si>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</si>
  <si>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</si>
  <si>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</si>
  <si>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</si>
  <si>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</si>
  <si>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</si>
  <si>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</si>
  <si>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</si>
  <si>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</si>
  <si>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</si>
  <si>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</si>
  <si>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</si>
  <si>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</si>
  <si>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</si>
  <si>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</si>
  <si>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</si>
  <si>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</si>
  <si>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</si>
  <si>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</si>
  <si>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</si>
  <si>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</si>
  <si>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</si>
  <si>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</si>
  <si>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</si>
  <si>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</si>
  <si>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</si>
  <si>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</si>
  <si>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</si>
  <si>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</si>
  <si>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</si>
  <si>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</si>
  <si>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</si>
  <si>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</si>
  <si>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</si>
  <si>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</si>
  <si>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</si>
  <si>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</si>
  <si>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</si>
  <si>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</si>
  <si>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</si>
  <si>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</si>
  <si>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</si>
  <si>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</si>
  <si>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</si>
  <si>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</si>
  <si>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</si>
  <si>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</si>
  <si>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</si>
  <si>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</si>
  <si>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</si>
  <si>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</si>
  <si>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</si>
  <si>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</si>
  <si>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</si>
  <si>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</si>
  <si>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</si>
  <si>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</si>
  <si>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</si>
  <si>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</si>
  <si>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</si>
  <si>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</si>
  <si>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</si>
  <si>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</si>
  <si>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</si>
  <si>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</si>
  <si>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</si>
  <si>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</si>
  <si>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</si>
  <si>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</si>
  <si>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</si>
  <si>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</si>
  <si>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</si>
  <si>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</si>
  <si>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</si>
  <si>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</si>
  <si>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</si>
  <si>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</si>
  <si>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</si>
  <si>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</si>
  <si>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</si>
  <si>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</si>
  <si>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</si>
  <si>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</si>
  <si>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</si>
  <si>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</si>
  <si>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</si>
  <si>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</si>
  <si>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</si>
  <si>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</si>
  <si>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</si>
  <si>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</si>
  <si>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</si>
  <si>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</si>
  <si>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</si>
  <si>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</si>
  <si>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</si>
  <si>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</si>
  <si>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</si>
  <si>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</si>
  <si>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</si>
  <si>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</si>
  <si>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</si>
  <si>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</si>
  <si>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</si>
  <si>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</si>
  <si>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</si>
  <si>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</si>
  <si>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</si>
  <si>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</si>
  <si>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</si>
  <si>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</si>
  <si>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</si>
  <si>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</si>
  <si>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</si>
  <si>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</si>
  <si>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</si>
  <si>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</si>
  <si>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</si>
  <si>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</si>
  <si>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</si>
  <si>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</si>
  <si>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</si>
  <si>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</si>
  <si>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</si>
  <si>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</si>
  <si>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</si>
  <si>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</si>
  <si>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</si>
  <si>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</si>
  <si>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</si>
  <si>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</si>
  <si>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</si>
  <si>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</si>
  <si>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</si>
  <si>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</si>
  <si>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</si>
  <si>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</si>
  <si>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</si>
  <si>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</si>
  <si>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</si>
  <si>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</si>
  <si>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</si>
  <si>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</si>
  <si>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</si>
  <si>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</si>
  <si>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</si>
  <si>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</si>
  <si>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</si>
  <si>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</si>
  <si>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</si>
  <si>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</si>
  <si>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</si>
  <si>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</si>
  <si>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</si>
  <si>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</si>
  <si>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</si>
  <si>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</si>
  <si>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</si>
  <si>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</si>
  <si>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</si>
  <si>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</si>
  <si>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</si>
  <si>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</si>
  <si>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</si>
  <si>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</si>
  <si>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</si>
  <si>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</si>
  <si>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</si>
  <si>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</si>
  <si>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</si>
  <si>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</si>
  <si>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</si>
  <si>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</si>
  <si>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</si>
  <si>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</si>
  <si>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</si>
  <si>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</si>
  <si>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</si>
  <si>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</si>
  <si>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</si>
  <si>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</si>
  <si>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</si>
  <si>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</si>
  <si>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</si>
  <si>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</si>
  <si>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</si>
  <si>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</si>
  <si>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</si>
  <si>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</si>
  <si>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</si>
  <si>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</si>
  <si>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</si>
  <si>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</si>
  <si>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</si>
  <si>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</si>
  <si>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</si>
  <si>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</si>
  <si>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</si>
  <si>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</si>
  <si>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</si>
  <si>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</si>
  <si>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</si>
  <si>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</si>
  <si>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</si>
  <si>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</si>
  <si>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</si>
  <si>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</si>
  <si>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</si>
  <si>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</si>
  <si>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</si>
  <si>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</si>
  <si>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</si>
  <si>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</si>
  <si>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</si>
  <si>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</si>
  <si>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</si>
  <si>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</si>
  <si>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</si>
  <si>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</si>
  <si>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</si>
  <si>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</si>
  <si>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</si>
  <si>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</si>
  <si>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</si>
  <si>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</si>
  <si>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</si>
  <si>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</si>
  <si>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</si>
  <si>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</si>
  <si>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</si>
  <si>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</si>
  <si>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</si>
  <si>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</si>
  <si>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</si>
  <si>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</si>
  <si>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</si>
  <si>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</si>
  <si>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</si>
  <si>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</si>
  <si>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</si>
  <si>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</si>
  <si>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</si>
  <si>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</si>
  <si>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</si>
  <si>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</si>
  <si>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</si>
  <si>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</si>
  <si>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</si>
  <si>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</si>
  <si>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</si>
  <si>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</si>
  <si>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</si>
  <si>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</si>
  <si>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</si>
  <si>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</si>
  <si>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</si>
  <si>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</si>
  <si>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</si>
  <si>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</si>
  <si>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</si>
  <si>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</si>
  <si>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</si>
  <si>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</si>
  <si>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</si>
  <si>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</si>
  <si>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</si>
  <si>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</si>
  <si>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</si>
  <si>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</si>
  <si>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</si>
  <si>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</si>
  <si>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</si>
  <si>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</si>
  <si>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</si>
  <si>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</si>
  <si>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</si>
  <si>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</si>
  <si>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</si>
  <si>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</si>
  <si>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</si>
  <si>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</si>
  <si>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</si>
  <si>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</si>
  <si>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</si>
  <si>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</si>
  <si>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</si>
  <si>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</si>
  <si>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</si>
  <si>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</si>
  <si>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</si>
  <si>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</si>
  <si>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</si>
  <si>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</si>
  <si>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</si>
  <si>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</si>
  <si>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</si>
  <si>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</si>
  <si>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</si>
  <si>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</si>
  <si>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</si>
  <si>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</si>
  <si>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</si>
  <si>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</si>
  <si>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</si>
  <si>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</si>
  <si>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</si>
  <si>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</si>
  <si>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</si>
  <si>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</si>
  <si>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</si>
  <si>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</si>
  <si>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</si>
  <si>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</si>
  <si>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</si>
  <si>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</si>
  <si>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</si>
  <si>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</si>
  <si>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</si>
  <si>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</si>
  <si>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</si>
  <si>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</si>
  <si>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</si>
  <si>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</si>
  <si>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</si>
  <si>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</si>
  <si>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</si>
  <si>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</si>
  <si>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</si>
  <si>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</si>
  <si>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</si>
  <si>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</si>
  <si>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</si>
  <si>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</si>
  <si>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</si>
  <si>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</si>
  <si>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</si>
  <si>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</si>
  <si>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</si>
  <si>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</si>
  <si>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</si>
  <si>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</si>
  <si>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</si>
  <si>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</si>
  <si>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</si>
  <si>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</si>
  <si>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</si>
  <si>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</si>
  <si>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</si>
  <si>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</si>
  <si>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</si>
  <si>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</si>
  <si>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</si>
  <si>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</si>
  <si>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</si>
  <si>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</si>
  <si>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</si>
  <si>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</si>
  <si>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</si>
  <si>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</si>
  <si>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</si>
  <si>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</si>
  <si>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</si>
  <si>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</si>
  <si>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</si>
  <si>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</si>
  <si>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</si>
  <si>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</si>
  <si>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</si>
  <si>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</si>
  <si>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</si>
  <si>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</si>
  <si>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</si>
  <si>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</si>
  <si>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</si>
  <si>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</si>
  <si>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</si>
  <si>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</si>
  <si>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</si>
  <si>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</si>
  <si>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</si>
  <si>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</si>
  <si>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</si>
  <si>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</si>
  <si>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</si>
  <si>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</si>
  <si>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</si>
  <si>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</si>
  <si>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</si>
  <si>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</si>
  <si>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</si>
  <si>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</si>
  <si>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</si>
  <si>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</si>
  <si>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</si>
  <si>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</si>
  <si>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</si>
  <si>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</si>
  <si>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</si>
  <si>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</si>
  <si>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</si>
  <si>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</si>
  <si>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</si>
  <si>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</si>
  <si>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</si>
  <si>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</si>
  <si>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</si>
  <si>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</si>
  <si>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</si>
  <si>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</si>
  <si>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</si>
  <si>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</si>
  <si>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</si>
  <si>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</si>
  <si>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</si>
  <si>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</si>
  <si>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</si>
  <si>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</si>
  <si>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</si>
  <si>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</si>
  <si>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</si>
  <si>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</si>
  <si>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</si>
  <si>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</si>
  <si>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</si>
  <si>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</si>
  <si>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</si>
  <si>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</si>
  <si>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</si>
  <si>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</si>
  <si>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</si>
  <si>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</si>
  <si>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</si>
  <si>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</si>
  <si>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</si>
  <si>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</si>
  <si>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</si>
  <si>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</si>
  <si>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</si>
  <si>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</si>
  <si>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</si>
  <si>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</si>
  <si>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</si>
  <si>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</si>
  <si>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</si>
  <si>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</si>
  <si>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</si>
  <si>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</si>
  <si>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</si>
  <si>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</si>
  <si>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</si>
  <si>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</si>
  <si>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</si>
  <si>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</si>
  <si>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</si>
  <si>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</si>
  <si>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</si>
  <si>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</si>
  <si>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</si>
  <si>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</si>
  <si>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</si>
  <si>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</si>
  <si>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</si>
  <si>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</si>
  <si>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</si>
  <si>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</si>
  <si>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</si>
  <si>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</si>
  <si>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</si>
  <si>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</si>
  <si>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</si>
  <si>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</si>
  <si>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</si>
  <si>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</si>
  <si>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</si>
  <si>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</si>
  <si>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</si>
  <si>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</si>
  <si>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</si>
  <si>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</si>
  <si>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</si>
  <si>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</si>
  <si>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</si>
  <si>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</si>
  <si>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</si>
  <si>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</si>
  <si>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</si>
  <si>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</si>
  <si>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</si>
  <si>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</si>
  <si>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</si>
  <si>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</si>
  <si>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</si>
  <si>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</si>
  <si>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</si>
  <si>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</si>
  <si>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</si>
  <si>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</si>
  <si>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</si>
  <si>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</si>
  <si>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</si>
  <si>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</si>
  <si>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</si>
  <si>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</si>
  <si>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</si>
  <si>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</si>
  <si>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</si>
  <si>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</si>
  <si>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</si>
  <si>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</si>
  <si>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</si>
  <si>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</si>
  <si>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</si>
  <si>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</si>
  <si>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</si>
  <si>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</si>
  <si>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</si>
  <si>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</si>
  <si>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</si>
  <si>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</si>
  <si>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</si>
  <si>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</si>
  <si>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</si>
  <si>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</si>
  <si>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</si>
  <si>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</si>
  <si>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</si>
  <si>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</si>
  <si>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</si>
  <si>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</si>
  <si>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</si>
  <si>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</si>
  <si>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</si>
  <si>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</si>
  <si>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</si>
  <si>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</si>
  <si>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</si>
  <si>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</si>
  <si>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</si>
  <si>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</si>
  <si>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</si>
  <si>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</si>
  <si>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</si>
  <si>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</si>
  <si>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</si>
  <si>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</si>
  <si>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</si>
  <si>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</si>
  <si>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</si>
  <si>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</si>
  <si>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</si>
  <si>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</si>
  <si>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</si>
  <si>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</si>
  <si>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</si>
  <si>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</si>
  <si>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</si>
  <si>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</si>
  <si>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</si>
  <si>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</si>
  <si>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</si>
  <si>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</si>
  <si>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</si>
  <si>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</si>
  <si>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</si>
  <si>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</si>
  <si>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</si>
  <si>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</si>
  <si>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</si>
  <si>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</si>
  <si>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</si>
  <si>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</si>
  <si>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</si>
  <si>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</si>
  <si>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</si>
  <si>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</si>
  <si>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</si>
  <si>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</si>
  <si>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</si>
  <si>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</si>
  <si>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</si>
  <si>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</si>
  <si>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</si>
  <si>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</si>
  <si>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</si>
  <si>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</si>
  <si>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</si>
  <si>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</si>
  <si>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</si>
  <si>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</si>
  <si>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</si>
  <si>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</si>
  <si>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</si>
  <si>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</si>
  <si>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</si>
  <si>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</si>
  <si>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</si>
  <si>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</si>
  <si>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</si>
  <si>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</si>
  <si>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</si>
  <si>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</si>
  <si>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</si>
  <si>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</si>
  <si>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</si>
  <si>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</si>
  <si>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</si>
  <si>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</si>
  <si>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</si>
  <si>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</si>
  <si>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</si>
  <si>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</si>
  <si>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</si>
  <si>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</si>
  <si>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</si>
  <si>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</si>
  <si>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</si>
  <si>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</si>
  <si>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</si>
  <si>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</si>
  <si>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</si>
  <si>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</si>
  <si>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</si>
  <si>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</si>
  <si>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</si>
  <si>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</si>
  <si>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</si>
  <si>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</si>
  <si>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</si>
  <si>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</si>
  <si>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</si>
  <si>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</si>
  <si>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</si>
  <si>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</si>
  <si>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</si>
  <si>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</si>
  <si>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</si>
  <si>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</si>
  <si>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</si>
  <si>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</si>
  <si>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</si>
  <si>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</si>
  <si>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</si>
  <si>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</si>
  <si>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</si>
  <si>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</si>
  <si>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</si>
  <si>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</si>
  <si>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</si>
  <si>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</si>
  <si>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</si>
  <si>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</si>
  <si>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</si>
  <si>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</si>
  <si>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</si>
  <si>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</si>
  <si>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</si>
  <si>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</si>
  <si>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</si>
  <si>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</si>
  <si>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</si>
  <si>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</si>
  <si>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</si>
  <si>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</si>
  <si>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</si>
  <si>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</si>
  <si>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</si>
  <si>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</si>
  <si>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</si>
  <si>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</si>
  <si>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</si>
  <si>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</si>
  <si>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</si>
  <si>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</si>
  <si>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</si>
  <si>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</si>
  <si>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</si>
  <si>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</si>
  <si>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</si>
  <si>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</si>
  <si>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</si>
  <si>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</si>
  <si>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</si>
  <si>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</si>
  <si>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</si>
  <si>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</si>
  <si>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</si>
  <si>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</si>
  <si>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</si>
  <si>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</si>
  <si>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</si>
  <si>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</si>
  <si>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</si>
  <si>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</si>
  <si>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</si>
  <si>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</si>
  <si>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</si>
  <si>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</si>
  <si>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</si>
  <si>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</si>
  <si>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</si>
  <si>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</si>
  <si>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</si>
  <si>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</si>
  <si>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</si>
  <si>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</si>
  <si>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</si>
  <si>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</si>
  <si>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</si>
  <si>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</si>
  <si>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</si>
  <si>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</si>
  <si>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</si>
  <si>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</si>
  <si>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</si>
  <si>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</si>
  <si>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</si>
  <si>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</si>
  <si>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</si>
  <si>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</si>
  <si>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</si>
  <si>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</si>
  <si>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</si>
  <si>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</si>
  <si>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</si>
  <si>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</si>
  <si>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</si>
  <si>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</si>
  <si>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</si>
  <si>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</si>
  <si>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</si>
  <si>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</si>
  <si>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</si>
  <si>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</si>
  <si>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</si>
  <si>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</si>
  <si>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</si>
  <si>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</si>
  <si>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</si>
  <si>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</si>
  <si>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</si>
  <si>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</si>
  <si>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</si>
  <si>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</si>
  <si>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</si>
  <si>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</si>
  <si>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</si>
  <si>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</si>
  <si>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</si>
  <si>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</si>
  <si>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</si>
  <si>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</si>
  <si>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</si>
  <si>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</si>
  <si>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</si>
  <si>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</si>
  <si>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</si>
  <si>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</si>
  <si>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</si>
  <si>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</si>
  <si>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</si>
  <si>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</si>
  <si>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</si>
  <si>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</si>
  <si>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</si>
  <si>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</si>
  <si>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</si>
  <si>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</si>
  <si>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</si>
  <si>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</si>
  <si>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</si>
  <si>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</si>
  <si>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</si>
  <si>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</si>
  <si>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</si>
  <si>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</si>
  <si>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</si>
  <si>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</si>
  <si>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</si>
  <si>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</si>
  <si>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</si>
  <si>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</si>
  <si>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</si>
  <si>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</si>
  <si>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</si>
  <si>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</si>
  <si>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</si>
  <si>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</si>
  <si>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</si>
  <si>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</si>
  <si>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</si>
  <si>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</si>
  <si>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</si>
  <si>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</si>
  <si>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</si>
  <si>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</si>
  <si>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</si>
  <si>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</si>
  <si>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</si>
  <si>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</si>
  <si>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</si>
  <si>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</si>
  <si>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</si>
  <si>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</si>
  <si>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</si>
  <si>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</si>
  <si>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</si>
  <si>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</si>
  <si>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</si>
  <si>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</si>
  <si>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</si>
  <si>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</si>
  <si>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</si>
  <si>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</si>
  <si>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</si>
  <si>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</si>
  <si>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</si>
  <si>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</si>
  <si>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</si>
  <si>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</si>
  <si>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</si>
  <si>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</si>
  <si>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</si>
  <si>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</si>
  <si>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</si>
  <si>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</si>
  <si>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</si>
  <si>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</si>
  <si>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</si>
  <si>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</si>
  <si>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</si>
  <si>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</si>
  <si>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</si>
  <si>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</si>
  <si>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</si>
  <si>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</si>
  <si>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</si>
  <si>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</si>
  <si>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</si>
  <si>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</si>
  <si>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</si>
  <si>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</si>
  <si>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</si>
  <si>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</si>
  <si>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</si>
  <si>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</si>
  <si>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</si>
  <si>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</si>
  <si>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</si>
  <si>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</si>
  <si>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</si>
  <si>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</si>
  <si>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</si>
  <si>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</si>
  <si>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</si>
  <si>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</si>
  <si>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</si>
  <si>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</si>
  <si>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</si>
  <si>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</si>
  <si>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</si>
  <si>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</si>
  <si>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</si>
  <si>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</si>
  <si>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</si>
  <si>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</si>
  <si>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</si>
  <si>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</si>
  <si>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</si>
  <si>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</si>
  <si>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</si>
  <si>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</si>
  <si>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</si>
  <si>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</si>
  <si>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</si>
  <si>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</si>
  <si>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</si>
  <si>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</si>
  <si>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</si>
  <si>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</si>
  <si>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</si>
  <si>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</si>
  <si>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</si>
  <si>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</si>
  <si>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</si>
  <si>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</si>
  <si>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</si>
  <si>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</si>
  <si>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</si>
  <si>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</si>
  <si>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</si>
  <si>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</si>
  <si>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</si>
  <si>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</si>
  <si>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</si>
  <si>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</si>
  <si>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</si>
  <si>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</si>
  <si>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</si>
  <si>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</si>
  <si>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</si>
  <si>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</si>
  <si>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</si>
  <si>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</si>
  <si>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</si>
  <si>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</si>
  <si>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</si>
  <si>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</si>
  <si>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</si>
  <si>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</si>
  <si>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</si>
  <si>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</si>
  <si>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</si>
  <si>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</si>
  <si>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</si>
  <si>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</si>
  <si>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</si>
  <si>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</si>
  <si>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</si>
  <si>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</si>
  <si>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</si>
  <si>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</si>
  <si>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</si>
  <si>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</si>
  <si>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</si>
  <si>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</si>
  <si>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</si>
  <si>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</si>
  <si>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</si>
  <si>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</si>
  <si>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</si>
  <si>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</si>
  <si>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</si>
  <si>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</si>
  <si>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</si>
  <si>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</si>
  <si>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</si>
  <si>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</si>
  <si>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</si>
  <si>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</si>
  <si>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</si>
  <si>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</si>
  <si>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</si>
  <si>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</si>
  <si>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</si>
  <si>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</si>
  <si>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</si>
  <si>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</si>
  <si>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</si>
  <si>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</si>
  <si>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</si>
  <si>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</si>
  <si>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</si>
  <si>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</si>
  <si>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</si>
  <si>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</si>
  <si>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</si>
  <si>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</si>
  <si>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</si>
  <si>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</si>
  <si>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</si>
  <si>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</si>
  <si>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</si>
  <si>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</si>
  <si>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</si>
  <si>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</si>
  <si>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</si>
  <si>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</si>
  <si>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</si>
  <si>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</si>
  <si>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</si>
  <si>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</si>
  <si>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</si>
  <si>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</si>
  <si>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</si>
  <si>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</si>
  <si>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</si>
  <si>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</si>
  <si>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</si>
  <si>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</si>
  <si>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</si>
  <si>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</si>
  <si>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</si>
  <si>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</si>
  <si>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</si>
  <si>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</si>
  <si>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</si>
  <si>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</si>
  <si>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</si>
  <si>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</si>
  <si>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</si>
  <si>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</si>
  <si>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</si>
  <si>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</si>
  <si>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</si>
  <si>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</si>
  <si>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</si>
  <si>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</si>
  <si>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</si>
  <si>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</si>
  <si>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</si>
  <si>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</si>
  <si>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</si>
  <si>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</si>
  <si>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</si>
  <si>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</si>
  <si>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</si>
  <si>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</si>
  <si>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</si>
  <si>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</si>
  <si>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</si>
  <si>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</si>
  <si>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</si>
  <si>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</si>
  <si>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</si>
  <si>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</si>
  <si>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</si>
  <si>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</si>
  <si>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</si>
  <si>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</si>
  <si>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</si>
  <si>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</si>
  <si>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</si>
  <si>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</si>
  <si>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</si>
  <si>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</si>
  <si>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</si>
  <si>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</si>
  <si>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</si>
  <si>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</si>
  <si>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</si>
  <si>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</si>
  <si>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</si>
  <si>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</si>
  <si>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</si>
  <si>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</si>
  <si>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</si>
  <si>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</si>
  <si>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</si>
  <si>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</si>
  <si>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</si>
  <si>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</si>
  <si>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</si>
  <si>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</si>
  <si>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</si>
  <si>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</si>
  <si>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</si>
  <si>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</si>
  <si>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</si>
  <si>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</si>
  <si>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</si>
  <si>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</si>
  <si>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</si>
  <si>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</si>
  <si>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</si>
  <si>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</si>
  <si>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</si>
  <si>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</si>
  <si>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</si>
  <si>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</si>
  <si>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</si>
  <si>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</si>
  <si>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</si>
  <si>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</si>
  <si>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</si>
  <si>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</si>
  <si>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</si>
  <si>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</si>
  <si>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</si>
  <si>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</si>
  <si>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</si>
  <si>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</si>
  <si>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</si>
  <si>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</si>
  <si>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</si>
  <si>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</si>
  <si>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</si>
  <si>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</si>
  <si>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</si>
  <si>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</si>
  <si>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</si>
  <si>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</si>
  <si>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</si>
  <si>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</si>
  <si>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</si>
  <si>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</si>
  <si>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</si>
  <si>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</si>
  <si>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</si>
  <si>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</si>
  <si>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</si>
  <si>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</si>
  <si>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</si>
  <si>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</si>
  <si>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</si>
  <si>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</si>
  <si>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</si>
  <si>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</si>
  <si>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</si>
  <si>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</si>
  <si>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</si>
  <si>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</si>
  <si>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</si>
  <si>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</si>
  <si>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</si>
  <si>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</si>
  <si>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</si>
  <si>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</si>
  <si>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</si>
  <si>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</si>
  <si>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</si>
  <si>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</si>
  <si>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</si>
  <si>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</si>
  <si>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</si>
  <si>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</si>
  <si>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</si>
  <si>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</si>
  <si>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</si>
  <si>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</si>
  <si>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</si>
  <si>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</si>
  <si>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</si>
  <si>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</si>
  <si>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</si>
  <si>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</si>
  <si>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</si>
  <si>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</si>
  <si>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</si>
  <si>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</si>
  <si>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</si>
  <si>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</si>
  <si>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</si>
  <si>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</si>
  <si>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</si>
  <si>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</si>
  <si>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</si>
  <si>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</si>
  <si>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</si>
  <si>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</si>
  <si>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</si>
  <si>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</si>
  <si>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</si>
  <si>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</si>
  <si>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</si>
  <si>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</si>
  <si>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</si>
  <si>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</si>
  <si>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</si>
  <si>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</si>
  <si>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</si>
  <si>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</si>
  <si>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</si>
  <si>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</si>
  <si>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</si>
  <si>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</si>
  <si>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</si>
  <si>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</si>
  <si>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</si>
  <si>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</si>
  <si>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</si>
  <si>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</si>
  <si>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</si>
  <si>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</si>
  <si>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</si>
  <si>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</si>
  <si>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</si>
  <si>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</si>
  <si>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</si>
  <si>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</si>
  <si>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</si>
  <si>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</si>
  <si>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</si>
  <si>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</si>
  <si>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</si>
  <si>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</si>
  <si>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</si>
  <si>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</si>
  <si>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</si>
  <si>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</si>
  <si>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</si>
  <si>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</si>
  <si>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</si>
  <si>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</si>
  <si>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</si>
  <si>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</si>
  <si>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</si>
  <si>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</si>
  <si>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</si>
  <si>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</si>
  <si>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</si>
  <si>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</si>
  <si>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</si>
  <si>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</si>
  <si>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</si>
  <si>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</si>
  <si>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</si>
  <si>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</si>
  <si>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</si>
  <si>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</si>
  <si>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</si>
  <si>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</si>
  <si>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</si>
  <si>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</si>
  <si>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</si>
  <si>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</si>
  <si>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</si>
  <si>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</si>
  <si>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</si>
  <si>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</si>
  <si>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</si>
  <si>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</si>
  <si>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</si>
  <si>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</si>
  <si>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</si>
  <si>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</si>
  <si>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</si>
  <si>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</si>
  <si>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</si>
  <si>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</si>
  <si>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</si>
  <si>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</si>
  <si>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</si>
  <si>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</si>
  <si>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</si>
  <si>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</si>
  <si>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</si>
  <si>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</si>
  <si>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</si>
  <si>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</si>
  <si>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</si>
  <si>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</si>
  <si>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</si>
  <si>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</si>
  <si>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</si>
  <si>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</si>
  <si>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</si>
  <si>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</si>
  <si>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</si>
  <si>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</si>
  <si>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</si>
  <si>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</si>
  <si>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</si>
  <si>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</si>
  <si>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</si>
  <si>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</si>
  <si>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</si>
  <si>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</si>
  <si>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</si>
  <si>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</si>
  <si>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</si>
  <si>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</si>
  <si>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</si>
  <si>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</si>
  <si>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</si>
  <si>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</si>
  <si>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</si>
  <si>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</si>
  <si>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</si>
  <si>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</si>
  <si>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</si>
  <si>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</si>
  <si>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</si>
  <si>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</si>
  <si>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</si>
  <si>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</si>
  <si>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</si>
  <si>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</si>
  <si>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</si>
  <si>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</si>
  <si>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</si>
  <si>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</si>
  <si>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</si>
  <si>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</si>
  <si>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</si>
  <si>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</si>
  <si>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</si>
  <si>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</si>
  <si>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</si>
  <si>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</si>
  <si>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</si>
  <si>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</si>
  <si>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</si>
  <si>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</si>
  <si>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</si>
  <si>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</si>
  <si>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</si>
  <si>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</si>
  <si>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</si>
  <si>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</si>
  <si>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</si>
  <si>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</si>
  <si>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</si>
  <si>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</si>
  <si>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</si>
  <si>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</si>
  <si>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</si>
  <si>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</si>
  <si>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</si>
  <si>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</si>
  <si>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</si>
  <si>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</si>
  <si>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</si>
  <si>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</si>
  <si>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</si>
  <si>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</si>
  <si>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</si>
  <si>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</si>
  <si>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</si>
  <si>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</si>
  <si>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</si>
  <si>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</si>
  <si>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</si>
  <si>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</si>
  <si>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</si>
  <si>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</si>
  <si>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</si>
  <si>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</si>
  <si>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</si>
  <si>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</si>
  <si>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</si>
  <si>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</si>
  <si>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</si>
  <si>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</si>
  <si>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</si>
  <si>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</si>
  <si>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</si>
  <si>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</si>
  <si>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</si>
  <si>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</si>
  <si>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</si>
  <si>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</si>
  <si>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</si>
  <si>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</si>
  <si>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</si>
  <si>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</si>
  <si>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</si>
  <si>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</si>
  <si>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</si>
  <si>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</si>
  <si>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</si>
  <si>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</si>
  <si>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</si>
  <si>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</si>
  <si>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</si>
  <si>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</si>
  <si>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</si>
  <si>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</si>
  <si>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</si>
  <si>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</si>
  <si>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</si>
  <si>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</si>
  <si>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</si>
  <si>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</si>
  <si>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</si>
  <si>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</si>
  <si>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</si>
  <si>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</si>
  <si>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</si>
  <si>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</si>
  <si>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</si>
  <si>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</si>
  <si>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</si>
  <si>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</si>
  <si>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</si>
  <si>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</si>
  <si>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</si>
  <si>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</si>
  <si>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</si>
  <si>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</si>
  <si>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</si>
  <si>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</si>
  <si>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</si>
  <si>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</si>
  <si>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</si>
  <si>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</si>
  <si>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</si>
  <si>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</si>
  <si>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</si>
  <si>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</si>
  <si>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</si>
  <si>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</si>
  <si>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</si>
  <si>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</si>
  <si>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</si>
  <si>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</si>
  <si>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</si>
  <si>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</si>
  <si>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</si>
  <si>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</si>
  <si>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</si>
  <si>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</si>
  <si>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</si>
  <si>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</si>
  <si>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</si>
  <si>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</si>
  <si>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</si>
  <si>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</si>
  <si>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</si>
  <si>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</si>
  <si>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</si>
  <si>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</si>
  <si>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</si>
  <si>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</si>
  <si>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</si>
  <si>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</si>
  <si>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</si>
  <si>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</si>
  <si>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</si>
  <si>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</si>
  <si>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</si>
  <si>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</si>
  <si>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</si>
  <si>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</si>
  <si>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</si>
  <si>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</si>
  <si>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</si>
  <si>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</si>
  <si>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</si>
  <si>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</si>
  <si>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</si>
  <si>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</si>
  <si>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</si>
  <si>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</si>
  <si>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</si>
  <si>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</si>
  <si>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</si>
  <si>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</si>
  <si>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</si>
  <si>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</si>
  <si>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</si>
  <si>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</si>
  <si>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</si>
  <si>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</si>
  <si>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</si>
  <si>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</si>
  <si>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</si>
  <si>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</si>
  <si>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</si>
  <si>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</si>
  <si>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</si>
  <si>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</si>
  <si>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</si>
  <si>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</si>
  <si>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</si>
  <si>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</si>
  <si>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</si>
  <si>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</si>
  <si>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</si>
  <si>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</si>
  <si>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</si>
  <si>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</si>
  <si>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</si>
  <si>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</si>
  <si>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</si>
  <si>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</si>
  <si>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</si>
  <si>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</si>
  <si>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</si>
  <si>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</si>
  <si>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</si>
  <si>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</si>
  <si>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</si>
  <si>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</si>
  <si>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</si>
  <si>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</si>
  <si>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</si>
  <si>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</si>
  <si>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</si>
  <si>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</si>
  <si>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</si>
  <si>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</si>
  <si>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</si>
  <si>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</si>
  <si>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</si>
  <si>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</si>
  <si>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</si>
  <si>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</si>
  <si>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</si>
  <si>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</si>
  <si>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</si>
  <si>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</si>
  <si>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</si>
  <si>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</si>
  <si>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</si>
  <si>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</si>
  <si>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</si>
  <si>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</si>
  <si>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</si>
  <si>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</si>
  <si>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</si>
  <si>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</si>
  <si>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</si>
  <si>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</si>
  <si>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</si>
  <si>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</si>
  <si>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</si>
  <si>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</si>
  <si>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</si>
  <si>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</si>
  <si>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</si>
  <si>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</si>
  <si>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</si>
  <si>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</si>
  <si>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</si>
  <si>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</si>
  <si>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</si>
  <si>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</si>
  <si>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</si>
  <si>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</si>
  <si>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</si>
  <si>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</si>
  <si>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</si>
  <si>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</si>
  <si>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</si>
  <si>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</si>
  <si>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</si>
  <si>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</si>
  <si>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</si>
  <si>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</si>
  <si>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</si>
  <si>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</si>
  <si>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</si>
  <si>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</si>
  <si>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</si>
  <si>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</si>
  <si>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</si>
  <si>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</si>
  <si>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</si>
  <si>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</si>
  <si>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</si>
  <si>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</si>
  <si>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</si>
  <si>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</si>
  <si>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</si>
  <si>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</si>
  <si>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</si>
  <si>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</si>
  <si>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</si>
  <si>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</si>
  <si>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</si>
  <si>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</si>
  <si>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</si>
  <si>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</si>
  <si>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</si>
  <si>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</si>
  <si>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</si>
  <si>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</si>
  <si>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</si>
  <si>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</si>
  <si>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</si>
  <si>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</si>
  <si>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</si>
  <si>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</si>
  <si>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</si>
  <si>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</si>
  <si>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</si>
  <si>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</si>
  <si>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</si>
  <si>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</si>
  <si>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</si>
  <si>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</si>
  <si>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</si>
  <si>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</si>
  <si>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</si>
  <si>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</si>
  <si>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</si>
  <si>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</si>
  <si>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</si>
  <si>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</si>
  <si>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</si>
  <si>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</si>
  <si>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</si>
  <si>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</si>
  <si>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</si>
  <si>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</si>
  <si>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</si>
  <si>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</si>
  <si>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</si>
  <si>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</si>
  <si>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</si>
  <si>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</si>
  <si>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</si>
  <si>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</si>
  <si>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</si>
  <si>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</si>
  <si>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</si>
  <si>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</si>
  <si>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</si>
  <si>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</si>
  <si>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</si>
  <si>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</si>
  <si>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</si>
  <si>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</si>
  <si>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</si>
  <si>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</si>
  <si>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</si>
  <si>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</si>
  <si>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</si>
  <si>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</si>
  <si>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</si>
  <si>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</si>
  <si>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</si>
  <si>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</si>
  <si>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</si>
  <si>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</si>
  <si>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</si>
  <si>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</si>
  <si>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</si>
  <si>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</si>
  <si>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</si>
  <si>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</si>
  <si>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</si>
  <si>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</si>
  <si>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</si>
  <si>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</si>
  <si>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</si>
  <si>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</si>
  <si>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</si>
  <si>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</si>
  <si>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</si>
  <si>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</si>
  <si>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</si>
  <si>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</si>
  <si>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</si>
  <si>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</si>
  <si>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</si>
  <si>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</si>
  <si>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</si>
  <si>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</si>
  <si>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</si>
  <si>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</si>
  <si>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</si>
  <si>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</si>
  <si>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</si>
  <si>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</si>
  <si>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</si>
  <si>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</si>
  <si>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</si>
  <si>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</si>
  <si>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</si>
  <si>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</si>
  <si>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</si>
  <si>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</si>
  <si>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</si>
  <si>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</si>
  <si>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</si>
  <si>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</si>
  <si>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</si>
  <si>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</si>
  <si>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</si>
  <si>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</si>
  <si>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</si>
  <si>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</si>
  <si>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</si>
  <si>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</si>
  <si>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</si>
  <si>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</si>
  <si>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</si>
  <si>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</si>
  <si>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</si>
  <si>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</si>
  <si>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</si>
  <si>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</si>
  <si>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</si>
  <si>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</si>
  <si>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</si>
  <si>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</si>
  <si>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</si>
  <si>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</si>
  <si>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</si>
  <si>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</si>
  <si>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</si>
  <si>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</si>
  <si>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</si>
  <si>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</si>
  <si>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</si>
  <si>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</si>
  <si>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</si>
  <si>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</si>
  <si>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</si>
  <si>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</si>
  <si>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</si>
  <si>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</si>
  <si>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</si>
  <si>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</si>
  <si>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</si>
  <si>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</si>
  <si>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</si>
  <si>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</si>
  <si>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</si>
  <si>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</si>
  <si>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</si>
  <si>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</si>
  <si>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</si>
  <si>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</si>
  <si>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</si>
  <si>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</si>
  <si>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</si>
  <si>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</si>
  <si>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</si>
  <si>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</si>
  <si>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</si>
  <si>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</si>
  <si>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</si>
  <si>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</si>
  <si>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</si>
  <si>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</si>
  <si>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</si>
  <si>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</si>
  <si>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</si>
  <si>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</si>
  <si>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</si>
  <si>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</si>
  <si>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</si>
  <si>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</si>
  <si>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</si>
  <si>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</si>
  <si>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</si>
  <si>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</si>
  <si>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</si>
  <si>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</si>
  <si>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</si>
  <si>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</si>
  <si>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</si>
  <si>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</si>
  <si>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</si>
  <si>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</si>
  <si>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</si>
  <si>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</si>
  <si>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</si>
  <si>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</si>
  <si>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</si>
  <si>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</si>
  <si>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</si>
  <si>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</si>
  <si>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</si>
  <si>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</si>
  <si>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</si>
  <si>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</si>
  <si>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</si>
  <si>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</si>
  <si>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</si>
  <si>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</si>
  <si>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</si>
  <si>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</si>
  <si>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</si>
  <si>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</si>
  <si>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</si>
  <si>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</si>
  <si>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</si>
  <si>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</si>
  <si>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</si>
  <si>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</si>
  <si>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</si>
  <si>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</si>
  <si>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</si>
  <si>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</si>
  <si>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</si>
  <si>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</si>
  <si>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</si>
  <si>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</si>
  <si>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</si>
  <si>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</si>
  <si>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</si>
  <si>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</si>
  <si>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</si>
  <si>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</si>
  <si>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</si>
  <si>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</si>
  <si>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</si>
  <si>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</si>
  <si>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</si>
  <si>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</si>
  <si>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</si>
  <si>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</si>
  <si>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</si>
  <si>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</si>
  <si>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</si>
  <si>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</si>
  <si>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</si>
  <si>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</si>
  <si>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</si>
  <si>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</si>
  <si>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</si>
  <si>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</si>
  <si>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</si>
  <si>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</si>
  <si>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</si>
  <si>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</si>
  <si>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</si>
  <si>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</si>
  <si>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</si>
  <si>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</si>
  <si>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</si>
  <si>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</si>
  <si>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</si>
  <si>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</si>
  <si>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</si>
  <si>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</si>
  <si>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</si>
  <si>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</si>
  <si>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</si>
  <si>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</si>
  <si>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</si>
  <si>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</si>
  <si>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</si>
  <si>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</si>
  <si>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</si>
  <si>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</si>
  <si>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</si>
  <si>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</si>
  <si>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</si>
  <si>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</si>
  <si>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</si>
  <si>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</si>
  <si>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</si>
  <si>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</si>
  <si>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</si>
  <si>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</si>
  <si>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</si>
  <si>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</si>
  <si>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</si>
  <si>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</si>
  <si>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</si>
  <si>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</si>
  <si>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</si>
  <si>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</si>
  <si>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</si>
  <si>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</si>
  <si>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</si>
  <si>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</si>
  <si>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</si>
  <si>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</si>
  <si>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</si>
  <si>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</si>
  <si>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</si>
  <si>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</si>
  <si>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</si>
  <si>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</si>
  <si>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</si>
  <si>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</si>
  <si>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</si>
  <si>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</si>
  <si>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</si>
  <si>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</si>
  <si>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</si>
  <si>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</si>
  <si>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</si>
  <si>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</si>
  <si>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</si>
  <si>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</si>
  <si>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</si>
  <si>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</si>
  <si>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</si>
  <si>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</si>
  <si>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</si>
  <si>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</si>
  <si>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</si>
  <si>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</si>
  <si>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</si>
  <si>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</si>
  <si>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</si>
  <si>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</si>
  <si>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</si>
  <si>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</si>
  <si>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</si>
  <si>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</si>
  <si>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</si>
  <si>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</si>
  <si>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</si>
  <si>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</si>
  <si>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</si>
  <si>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</si>
  <si>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</si>
  <si>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</si>
  <si>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</si>
  <si>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</si>
  <si>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</si>
  <si>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</si>
  <si>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</si>
  <si>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</si>
  <si>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</si>
  <si>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</si>
  <si>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</si>
  <si>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</si>
  <si>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</si>
  <si>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</si>
  <si>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</si>
  <si>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</si>
  <si>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</si>
  <si>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</si>
  <si>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</si>
  <si>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</si>
  <si>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</si>
  <si>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</si>
  <si>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</si>
  <si>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</si>
  <si>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</si>
  <si>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</si>
  <si>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</si>
  <si>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</si>
  <si>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</si>
  <si>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</si>
  <si>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</si>
  <si>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</si>
  <si>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</si>
  <si>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</si>
  <si>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</si>
  <si>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</si>
  <si>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</si>
  <si>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</si>
  <si>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</si>
  <si>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</si>
  <si>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</si>
  <si>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</si>
  <si>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</si>
  <si>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</si>
  <si>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</si>
  <si>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</si>
  <si>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</si>
  <si>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</si>
  <si>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</si>
  <si>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</si>
  <si>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</si>
  <si>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</si>
  <si>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</si>
  <si>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</si>
  <si>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</si>
  <si>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</si>
  <si>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</si>
  <si>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</si>
  <si>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</si>
  <si>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</si>
  <si>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</si>
  <si>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</si>
  <si>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</si>
  <si>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</si>
  <si>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</si>
  <si>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</si>
  <si>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</si>
  <si>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</si>
  <si>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</si>
  <si>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</si>
  <si>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</si>
  <si>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</si>
  <si>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</si>
  <si>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</si>
  <si>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</si>
  <si>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</si>
  <si>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</si>
  <si>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</si>
  <si>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</si>
  <si>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</si>
  <si>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</si>
  <si>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</si>
  <si>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</si>
  <si>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</si>
  <si>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</si>
  <si>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</si>
  <si>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</si>
  <si>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</si>
  <si>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</si>
  <si>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</si>
  <si>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</si>
  <si>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</si>
  <si>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</si>
  <si>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</si>
  <si>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</si>
  <si>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</si>
  <si>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</si>
  <si>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</si>
  <si>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</si>
  <si>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</si>
  <si>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</si>
  <si>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</si>
  <si>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</si>
  <si>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</si>
  <si>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</si>
  <si>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</si>
  <si>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</si>
  <si>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</si>
  <si>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</si>
  <si>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</si>
  <si>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</si>
  <si>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</si>
  <si>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</si>
  <si>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</si>
  <si>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</si>
  <si>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</si>
  <si>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</si>
  <si>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</si>
  <si>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</si>
  <si>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</si>
  <si>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</si>
  <si>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</si>
  <si>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</si>
  <si>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</si>
  <si>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</si>
  <si>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</si>
  <si>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</si>
  <si>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</si>
  <si>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</si>
  <si>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</si>
  <si>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</si>
  <si>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</si>
  <si>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</si>
  <si>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</si>
  <si>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</si>
  <si>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</si>
  <si>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</si>
  <si>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</si>
  <si>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</si>
  <si>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</si>
  <si>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</si>
  <si>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</si>
  <si>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</si>
  <si>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</si>
  <si>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</si>
  <si>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</si>
  <si>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</si>
  <si>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</si>
  <si>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</si>
  <si>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</si>
  <si>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</si>
  <si>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</si>
  <si>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</si>
  <si>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</si>
  <si>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</si>
  <si>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</si>
  <si>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</si>
  <si>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</si>
  <si>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</si>
  <si>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</si>
  <si>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</si>
  <si>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</si>
  <si>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</si>
  <si>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</si>
  <si>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</si>
  <si>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</si>
  <si>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</si>
  <si>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</si>
  <si>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</si>
  <si>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</si>
  <si>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</si>
  <si>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</si>
  <si>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</si>
  <si>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</si>
  <si>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</si>
  <si>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</si>
  <si>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</si>
  <si>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</si>
  <si>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</si>
  <si>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</si>
  <si>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</si>
  <si>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</si>
  <si>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</si>
  <si>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</si>
  <si>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</si>
  <si>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</si>
  <si>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</si>
  <si>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</si>
  <si>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</si>
  <si>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</si>
  <si>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</si>
  <si>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</si>
  <si>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</si>
  <si>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</si>
  <si>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</si>
  <si>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</si>
  <si>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</si>
  <si>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</si>
  <si>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</si>
  <si>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</si>
  <si>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</si>
  <si>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</si>
  <si>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</si>
  <si>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</si>
  <si>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</si>
  <si>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</si>
  <si>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</si>
  <si>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</si>
  <si>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</si>
  <si>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</si>
  <si>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</si>
  <si>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</si>
  <si>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</si>
  <si>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</si>
  <si>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</si>
  <si>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</si>
  <si>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</si>
  <si>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</si>
  <si>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</si>
  <si>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</si>
  <si>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</si>
  <si>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</si>
  <si>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</si>
  <si>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</si>
  <si>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</si>
  <si>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</si>
  <si>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</si>
  <si>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</si>
  <si>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</si>
  <si>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</si>
  <si>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</si>
  <si>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</si>
  <si>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</si>
  <si>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</si>
  <si>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</si>
  <si>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</si>
  <si>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</si>
  <si>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</si>
  <si>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</si>
  <si>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</si>
  <si>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</si>
  <si>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</si>
  <si>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</si>
  <si>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</si>
  <si>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</si>
  <si>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</si>
  <si>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</si>
  <si>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</si>
  <si>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</si>
  <si>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</si>
  <si>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</si>
  <si>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</si>
  <si>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</si>
  <si>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</si>
  <si>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</si>
  <si>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</si>
  <si>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</si>
  <si>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</si>
  <si>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</si>
  <si>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</si>
  <si>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</si>
  <si>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</si>
  <si>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</si>
  <si>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</si>
  <si>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</si>
  <si>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</si>
  <si>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</si>
  <si>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</si>
  <si>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</si>
  <si>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</si>
  <si>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</si>
  <si>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</si>
  <si>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</si>
  <si>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</si>
  <si>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</si>
  <si>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</si>
  <si>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</si>
  <si>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</si>
  <si>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</si>
  <si>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</si>
  <si>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</si>
  <si>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</si>
  <si>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</si>
  <si>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</si>
  <si>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</si>
  <si>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</si>
  <si>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</si>
  <si>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</si>
  <si>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</si>
  <si>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</si>
  <si>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</si>
  <si>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</si>
  <si>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</si>
  <si>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</si>
  <si>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</si>
  <si>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</si>
  <si>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</si>
  <si>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</si>
  <si>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</si>
  <si>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</si>
  <si>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</si>
  <si>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</si>
  <si>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</si>
  <si>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</si>
  <si>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</si>
  <si>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</si>
  <si>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</si>
  <si>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</si>
  <si>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</si>
  <si>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</si>
  <si>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</si>
  <si>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</si>
  <si>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</si>
  <si>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</si>
  <si>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</si>
  <si>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</si>
  <si>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</si>
  <si>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</si>
  <si>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</si>
  <si>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</si>
  <si>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</si>
  <si>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</si>
  <si>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</si>
  <si>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</si>
  <si>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</si>
  <si>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</si>
  <si>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</si>
  <si>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</si>
  <si>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</si>
  <si>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</si>
  <si>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</si>
  <si>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</si>
  <si>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</si>
  <si>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</si>
  <si>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</si>
  <si>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</si>
  <si>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</si>
  <si>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</si>
  <si>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</si>
  <si>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</si>
  <si>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</si>
  <si>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</si>
  <si>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</si>
  <si>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</si>
  <si>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</si>
  <si>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</si>
  <si>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</si>
  <si>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</si>
  <si>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</si>
  <si>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</si>
  <si>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</si>
  <si>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</si>
  <si>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</si>
  <si>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</si>
  <si>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</si>
  <si>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</si>
  <si>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</si>
  <si>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</si>
  <si>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</si>
  <si>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</si>
  <si>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</si>
  <si>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</si>
  <si>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</si>
  <si>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</si>
  <si>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</si>
  <si>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</si>
  <si>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</si>
  <si>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</si>
  <si>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</si>
  <si>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</si>
  <si>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</si>
  <si>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</si>
  <si>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</si>
  <si>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</si>
  <si>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</si>
  <si>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</si>
  <si>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</si>
  <si>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</si>
  <si>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</si>
  <si>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</si>
  <si>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</si>
  <si>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</si>
  <si>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</si>
  <si>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</si>
  <si>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</si>
  <si>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</si>
  <si>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</si>
  <si>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</si>
  <si>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</si>
  <si>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</si>
  <si>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</si>
  <si>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</si>
  <si>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</si>
  <si>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</si>
  <si>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</si>
  <si>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</si>
  <si>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</si>
  <si>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</si>
  <si>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</si>
  <si>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</si>
  <si>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</si>
  <si>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</si>
  <si>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</si>
  <si>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</si>
  <si>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</si>
  <si>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</si>
  <si>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</si>
  <si>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</si>
  <si>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</si>
  <si>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</si>
  <si>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</si>
  <si>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</si>
  <si>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</si>
  <si>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</si>
  <si>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</si>
  <si>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</si>
  <si>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</si>
  <si>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</si>
  <si>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</si>
  <si>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</si>
  <si>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</si>
  <si>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</si>
  <si>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</si>
  <si>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</si>
  <si>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</si>
  <si>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</si>
  <si>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</si>
  <si>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</si>
  <si>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</si>
  <si>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</si>
  <si>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</si>
  <si>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</si>
  <si>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</si>
  <si>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</si>
  <si>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</si>
  <si>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</si>
  <si>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</si>
  <si>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</si>
  <si>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</si>
  <si>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</si>
  <si>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</si>
  <si>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</si>
  <si>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</si>
  <si>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</si>
  <si>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</si>
  <si>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</si>
  <si>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</si>
  <si>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</si>
  <si>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</si>
  <si>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</si>
  <si>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</si>
  <si>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</si>
  <si>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</si>
  <si>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</si>
  <si>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</si>
  <si>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</si>
  <si>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</si>
  <si>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</si>
  <si>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</si>
  <si>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</si>
  <si>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</si>
  <si>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</si>
  <si>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</si>
  <si>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</si>
  <si>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</si>
  <si>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</si>
  <si>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</si>
  <si>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</si>
  <si>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</si>
  <si>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</si>
  <si>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</si>
  <si>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</si>
  <si>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</si>
  <si>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</si>
  <si>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</si>
  <si>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</si>
  <si>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</si>
  <si>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</si>
  <si>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</si>
  <si>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</si>
  <si>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</si>
  <si>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</si>
  <si>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</si>
  <si>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</si>
  <si>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</si>
  <si>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</si>
  <si>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</si>
  <si>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</si>
  <si>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</si>
  <si>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</si>
  <si>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</si>
  <si>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</si>
  <si>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</si>
  <si>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</si>
  <si>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</si>
  <si>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</si>
  <si>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</si>
  <si>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</si>
  <si>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</si>
  <si>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</si>
  <si>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</si>
  <si>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</si>
  <si>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</si>
  <si>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</si>
  <si>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</si>
  <si>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</si>
  <si>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</si>
  <si>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</si>
  <si>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</si>
  <si>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</si>
  <si>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</si>
  <si>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</si>
  <si>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</si>
  <si>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</si>
  <si>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</si>
  <si>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</si>
  <si>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</si>
  <si>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</si>
  <si>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</si>
  <si>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</si>
  <si>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</si>
  <si>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</si>
  <si>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</si>
  <si>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</si>
  <si>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</si>
  <si>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</si>
  <si>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</si>
  <si>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</si>
  <si>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</si>
  <si>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</si>
  <si>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</si>
  <si>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</si>
  <si>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</si>
  <si>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</si>
  <si>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</si>
  <si>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</si>
  <si>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</si>
  <si>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</si>
  <si>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</si>
  <si>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</si>
  <si>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</si>
  <si>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</si>
  <si>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</si>
  <si>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</si>
  <si>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</si>
  <si>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</si>
  <si>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</si>
  <si>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</si>
  <si>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</si>
  <si>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</si>
  <si>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</si>
  <si>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</si>
  <si>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</si>
  <si>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</si>
  <si>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</si>
  <si>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</si>
  <si>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</si>
  <si>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</si>
  <si>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</si>
  <si>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</si>
  <si>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</si>
  <si>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</si>
  <si>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</si>
  <si>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</si>
  <si>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</si>
  <si>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</si>
  <si>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</si>
  <si>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</si>
  <si>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</si>
  <si>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</si>
  <si>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</si>
  <si>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</si>
  <si>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</si>
  <si>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</si>
  <si>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</si>
  <si>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</si>
  <si>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</si>
  <si>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</si>
  <si>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</si>
  <si>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</si>
  <si>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</si>
  <si>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</si>
  <si>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</si>
  <si>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</si>
  <si>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</si>
  <si>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</si>
  <si>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</si>
  <si>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</si>
  <si>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</si>
  <si>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</si>
  <si>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</si>
  <si>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</si>
  <si>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</si>
  <si>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</si>
  <si>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</si>
  <si>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</si>
  <si>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</si>
  <si>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</si>
  <si>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</si>
  <si>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</si>
  <si>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</si>
  <si>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</si>
  <si>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</si>
  <si>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</si>
  <si>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</si>
  <si>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</si>
  <si>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</si>
  <si>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</si>
  <si>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</si>
  <si>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</si>
  <si>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</si>
  <si>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</si>
  <si>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</si>
  <si>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</si>
  <si>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</si>
  <si>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</si>
  <si>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</si>
  <si>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</si>
  <si>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</si>
  <si>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</si>
  <si>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</si>
  <si>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</si>
  <si>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</si>
  <si>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</si>
  <si>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</si>
  <si>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</si>
  <si>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</si>
  <si>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</si>
  <si>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</si>
  <si>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</si>
  <si>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</si>
  <si>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</si>
  <si>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</si>
  <si>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</si>
  <si>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</si>
  <si>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</si>
  <si>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</si>
  <si>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</si>
  <si>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</si>
  <si>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</si>
  <si>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</si>
  <si>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</si>
  <si>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</si>
  <si>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</si>
  <si>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</si>
  <si>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</si>
  <si>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</si>
  <si>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</si>
  <si>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</si>
  <si>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</si>
  <si>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</si>
  <si>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</si>
  <si>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</si>
  <si>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</si>
  <si>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</si>
  <si>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</si>
  <si>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</si>
  <si>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</si>
  <si>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</si>
  <si>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</si>
  <si>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</si>
  <si>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</si>
  <si>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</si>
  <si>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</si>
  <si>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</si>
  <si>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</si>
  <si>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</si>
  <si>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</si>
  <si>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</si>
  <si>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</si>
  <si>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</si>
  <si>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</si>
  <si>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</si>
  <si>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</si>
  <si>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</si>
  <si>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</si>
  <si>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</si>
  <si>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</si>
  <si>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</si>
  <si>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</si>
  <si>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</si>
  <si>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</si>
  <si>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</si>
  <si>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</si>
  <si>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</si>
  <si>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</si>
  <si>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</si>
  <si>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</si>
  <si>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</si>
  <si>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</si>
  <si>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</si>
  <si>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</si>
  <si>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</si>
  <si>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</si>
  <si>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</si>
  <si>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</si>
  <si>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</si>
  <si>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</si>
  <si>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</si>
  <si>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</si>
  <si>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</si>
  <si>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</si>
  <si>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</si>
  <si>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</si>
  <si>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</si>
  <si>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</si>
  <si>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</si>
  <si>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</si>
  <si>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</si>
  <si>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</si>
  <si>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</si>
  <si>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</si>
  <si>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</si>
  <si>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</si>
  <si>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</si>
  <si>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</si>
  <si>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</si>
  <si>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</si>
  <si>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</si>
  <si>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</si>
  <si>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</si>
  <si>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</si>
  <si>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</si>
  <si>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</si>
  <si>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</si>
  <si>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</si>
  <si>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</si>
  <si>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</si>
  <si>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</si>
  <si>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</si>
  <si>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</si>
  <si>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</si>
  <si>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</si>
  <si>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</si>
  <si>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</si>
  <si>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</si>
  <si>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</si>
  <si>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</si>
  <si>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</si>
  <si>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</si>
  <si>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</si>
  <si>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</si>
  <si>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</si>
  <si>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</si>
  <si>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</si>
  <si>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</si>
  <si>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</si>
  <si>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</si>
  <si>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</si>
  <si>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</si>
  <si>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</si>
  <si>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</si>
  <si>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</si>
  <si>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</si>
  <si>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</si>
  <si>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</si>
  <si>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</si>
  <si>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</si>
  <si>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</si>
  <si>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</si>
  <si>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</si>
  <si>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</si>
  <si>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</si>
  <si>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</si>
  <si>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</si>
  <si>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</si>
  <si>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</si>
  <si>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</si>
  <si>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</si>
  <si>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</si>
  <si>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</si>
  <si>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</si>
  <si>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</si>
  <si>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</si>
  <si>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</si>
  <si>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</si>
  <si>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</si>
  <si>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</si>
  <si>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</si>
  <si>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</si>
  <si>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</si>
  <si>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</si>
  <si>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</si>
  <si>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</si>
  <si>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</si>
  <si>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</si>
  <si>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</si>
  <si>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</si>
  <si>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</si>
  <si>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</si>
  <si>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</si>
  <si>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</si>
  <si>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</si>
  <si>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</si>
  <si>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</si>
  <si>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</si>
  <si>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</si>
  <si>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</si>
  <si>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</si>
  <si>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</si>
  <si>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</si>
  <si>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</si>
  <si>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</si>
  <si>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</si>
  <si>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</si>
  <si>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</si>
  <si>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</si>
  <si>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</si>
  <si>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</si>
  <si>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</si>
  <si>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</si>
  <si>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</si>
  <si>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</si>
  <si>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</si>
  <si>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</si>
  <si>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</si>
  <si>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</si>
  <si>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</si>
  <si>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</si>
  <si>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</si>
  <si>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</si>
  <si>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</si>
  <si>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</si>
  <si>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</si>
  <si>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</si>
  <si>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</si>
  <si>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</si>
  <si>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</si>
  <si>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</si>
  <si>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</si>
  <si>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</si>
  <si>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</si>
  <si>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</si>
  <si>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</si>
  <si>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</si>
  <si>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</si>
  <si>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</si>
  <si>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</si>
  <si>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</si>
  <si>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</si>
  <si>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</si>
  <si>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</si>
  <si>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</si>
  <si>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</si>
  <si>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</si>
  <si>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</si>
  <si>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</si>
  <si>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</si>
  <si>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</si>
  <si>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</si>
  <si>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</si>
  <si>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</si>
  <si>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</si>
  <si>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</si>
  <si>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</si>
  <si>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</si>
  <si>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</si>
  <si>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</si>
  <si>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</si>
  <si>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</si>
  <si>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</si>
  <si>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</si>
  <si>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</si>
  <si>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</si>
  <si>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</si>
  <si>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</si>
  <si>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</si>
  <si>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</si>
  <si>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</si>
  <si>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</si>
  <si>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</si>
  <si>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</si>
  <si>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</si>
  <si>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</si>
  <si>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</si>
  <si>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</si>
  <si>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</si>
  <si>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</si>
  <si>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</si>
  <si>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</si>
  <si>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</si>
  <si>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</si>
  <si>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</si>
  <si>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</si>
  <si>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</si>
  <si>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</si>
  <si>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</si>
  <si>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</si>
  <si>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</si>
  <si>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</si>
  <si>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</si>
  <si>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</si>
  <si>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</si>
  <si>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</si>
  <si>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</si>
  <si>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</si>
  <si>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</si>
  <si>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</si>
  <si>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</si>
  <si>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</si>
  <si>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</si>
  <si>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</si>
  <si>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</si>
  <si>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</si>
  <si>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</si>
  <si>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</si>
  <si>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</si>
  <si>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</si>
  <si>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</si>
  <si>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</si>
  <si>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</si>
  <si>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</si>
  <si>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</si>
  <si>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</si>
  <si>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</si>
  <si>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</si>
  <si>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</si>
  <si>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</si>
  <si>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</si>
  <si>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</si>
  <si>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</si>
  <si>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</si>
  <si>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</si>
  <si>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</si>
  <si>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</si>
  <si>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</si>
  <si>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</si>
  <si>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</si>
  <si>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</si>
  <si>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</si>
  <si>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</si>
  <si>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</si>
  <si>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</si>
  <si>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</si>
  <si>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</si>
  <si>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</si>
  <si>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</si>
  <si>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</si>
  <si>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</si>
  <si>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</si>
  <si>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</si>
  <si>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</si>
  <si>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</si>
  <si>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</si>
  <si>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</si>
  <si>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</si>
  <si>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</si>
  <si>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</si>
  <si>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</si>
  <si>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</si>
  <si>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</si>
  <si>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</si>
  <si>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</si>
  <si>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</si>
  <si>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</si>
  <si>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</si>
  <si>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</si>
  <si>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</si>
  <si>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</si>
  <si>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</si>
  <si>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</si>
  <si>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</si>
  <si>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</si>
  <si>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</si>
  <si>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</si>
  <si>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</si>
  <si>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</si>
  <si>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</si>
  <si>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</si>
  <si>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</si>
  <si>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</si>
  <si>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</si>
  <si>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</si>
  <si>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</si>
  <si>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</si>
  <si>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</si>
  <si>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</si>
  <si>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</si>
  <si>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</si>
  <si>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</si>
  <si>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</si>
  <si>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</si>
  <si>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</si>
  <si>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</si>
  <si>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</si>
  <si>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</si>
  <si>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</si>
  <si>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</si>
  <si>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</si>
  <si>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</si>
  <si>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</si>
  <si>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</si>
  <si>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</si>
  <si>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</si>
  <si>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</si>
  <si>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</si>
  <si>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</si>
  <si>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</si>
  <si>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</si>
  <si>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</si>
  <si>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</si>
  <si>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</si>
  <si>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</si>
  <si>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</si>
  <si>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</si>
  <si>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</si>
  <si>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</si>
  <si>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</si>
  <si>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</si>
  <si>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</si>
  <si>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</si>
  <si>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</si>
  <si>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</si>
  <si>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</si>
  <si>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</si>
  <si>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</si>
  <si>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</si>
  <si>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</si>
  <si>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</si>
  <si>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</si>
  <si>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</si>
  <si>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</si>
  <si>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</si>
  <si>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</si>
  <si>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</si>
  <si>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</si>
  <si>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</si>
  <si>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</si>
  <si>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</si>
  <si>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</si>
  <si>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</si>
  <si>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</si>
  <si>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</si>
  <si>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</si>
  <si>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</si>
  <si>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</si>
  <si>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</si>
  <si>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</si>
  <si>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</si>
  <si>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</si>
  <si>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</si>
  <si>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</si>
  <si>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</si>
  <si>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</si>
  <si>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</si>
  <si>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</si>
  <si>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</si>
  <si>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</si>
  <si>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</si>
  <si>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</si>
  <si>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</si>
  <si>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</si>
  <si>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</si>
  <si>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</si>
  <si>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</si>
  <si>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</si>
  <si>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</si>
  <si>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</si>
  <si>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</si>
  <si>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</si>
  <si>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</si>
  <si>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</si>
  <si>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</si>
  <si>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</si>
  <si>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</si>
  <si>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</si>
  <si>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</si>
  <si>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</si>
  <si>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</si>
  <si>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</si>
  <si>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</si>
  <si>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</si>
  <si>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</si>
  <si>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</si>
  <si>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</si>
  <si>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</si>
  <si>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</si>
  <si>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</si>
  <si>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</si>
  <si>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</si>
  <si>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</si>
  <si>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</si>
  <si>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</si>
  <si>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</si>
  <si>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</si>
  <si>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</si>
  <si>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</si>
  <si>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</si>
  <si>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</si>
  <si>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</si>
  <si>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</si>
  <si>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</si>
  <si>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</si>
  <si>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</si>
  <si>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</si>
  <si>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</si>
  <si>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</si>
  <si>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</si>
  <si>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</si>
  <si>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</si>
  <si>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</si>
  <si>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</si>
  <si>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</si>
  <si>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</si>
  <si>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</si>
  <si>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</si>
  <si>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</si>
  <si>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</si>
  <si>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</si>
  <si>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</si>
  <si>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</si>
  <si>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</si>
  <si>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</si>
  <si>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</si>
  <si>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</si>
  <si>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</si>
  <si>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</si>
  <si>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</si>
  <si>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</si>
  <si>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</si>
  <si>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</si>
  <si>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</si>
  <si>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</si>
  <si>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</si>
  <si>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</si>
  <si>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</si>
  <si>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</si>
  <si>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</si>
  <si>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</si>
  <si>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</si>
  <si>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</si>
  <si>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</si>
  <si>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</si>
  <si>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</si>
  <si>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</si>
  <si>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</si>
  <si>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</si>
  <si>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</si>
  <si>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</si>
  <si>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</si>
  <si>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</si>
  <si>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</si>
  <si>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</si>
  <si>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</si>
  <si>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</si>
  <si>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</si>
  <si>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</si>
  <si>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</si>
  <si>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</si>
  <si>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</si>
  <si>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</si>
  <si>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</si>
  <si>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</si>
  <si>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</si>
  <si>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</si>
  <si>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</si>
  <si>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</si>
  <si>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</si>
  <si>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</si>
  <si>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</si>
  <si>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</si>
  <si>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</si>
  <si>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</si>
  <si>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</si>
  <si>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</si>
  <si>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</si>
  <si>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</si>
  <si>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</si>
  <si>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</si>
  <si>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</si>
  <si>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</si>
  <si>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</si>
  <si>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</si>
  <si>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</si>
  <si>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</si>
  <si>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</si>
  <si>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</si>
  <si>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</si>
  <si>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</si>
  <si>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</si>
  <si>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</si>
  <si>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</si>
  <si>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</si>
  <si>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</si>
  <si>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</si>
  <si>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</si>
  <si>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</si>
  <si>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</si>
  <si>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</si>
  <si>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</si>
  <si>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</si>
  <si>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</si>
  <si>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</si>
  <si>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</si>
  <si>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</si>
  <si>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</si>
  <si>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</si>
  <si>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</si>
  <si>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</si>
  <si>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</si>
  <si>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</si>
  <si>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</si>
  <si>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</si>
  <si>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</si>
  <si>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</si>
  <si>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</si>
  <si>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</si>
  <si>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</si>
  <si>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</si>
  <si>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</si>
  <si>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</si>
  <si>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</si>
  <si>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</si>
  <si>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</si>
  <si>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</si>
  <si>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</si>
  <si>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</si>
  <si>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</si>
  <si>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</si>
  <si>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</si>
  <si>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</si>
  <si>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</si>
  <si>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</si>
  <si>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</si>
  <si>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</si>
  <si>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</si>
  <si>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</si>
  <si>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</si>
  <si>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</si>
  <si>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</si>
  <si>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</si>
  <si>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</si>
  <si>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</si>
  <si>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</si>
  <si>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</si>
  <si>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</si>
  <si>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</si>
  <si>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</si>
  <si>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</si>
  <si>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</si>
  <si>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</si>
  <si>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</si>
  <si>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</si>
  <si>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</si>
  <si>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</si>
  <si>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</si>
  <si>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</si>
  <si>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</si>
  <si>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</si>
  <si>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</si>
  <si>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</si>
  <si>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</si>
  <si>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</si>
  <si>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</si>
  <si>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</si>
  <si>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</si>
  <si>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</si>
  <si>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</si>
  <si>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</si>
  <si>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</si>
  <si>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</si>
  <si>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</si>
  <si>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</si>
  <si>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</si>
  <si>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</si>
  <si>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</si>
  <si>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</si>
  <si>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</si>
  <si>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</si>
  <si>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</si>
  <si>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</si>
  <si>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</si>
  <si>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</si>
  <si>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</si>
  <si>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</si>
  <si>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</si>
  <si>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</si>
  <si>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</si>
  <si>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</si>
  <si>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</si>
  <si>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</si>
  <si>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</si>
  <si>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</si>
  <si>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</si>
  <si>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</si>
  <si>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</si>
  <si>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</si>
  <si>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</si>
  <si>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</si>
  <si>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</si>
  <si>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</si>
  <si>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</si>
  <si>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</si>
  <si>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</si>
  <si>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</si>
  <si>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</si>
  <si>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</si>
  <si>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</si>
  <si>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</si>
  <si>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</si>
  <si>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</si>
  <si>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</si>
  <si>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</si>
  <si>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</si>
  <si>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</si>
  <si>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</si>
  <si>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</si>
  <si>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</si>
  <si>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</si>
  <si>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</si>
  <si>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</si>
  <si>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</si>
  <si>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</si>
  <si>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</si>
  <si>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</si>
  <si>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</si>
  <si>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</si>
  <si>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</si>
  <si>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</si>
  <si>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</si>
  <si>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</si>
  <si>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</si>
  <si>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</si>
  <si>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</si>
  <si>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</si>
  <si>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</si>
  <si>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</si>
  <si>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</si>
  <si>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</si>
  <si>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</si>
  <si>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</si>
  <si>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</si>
  <si>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</si>
  <si>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</si>
  <si>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</si>
  <si>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</si>
  <si>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</si>
  <si>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</si>
  <si>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</si>
  <si>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</si>
  <si>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</si>
  <si>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</si>
  <si>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</si>
  <si>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</si>
  <si>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</si>
  <si>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</si>
  <si>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</si>
  <si>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</si>
  <si>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</si>
  <si>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</si>
  <si>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</si>
  <si>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</si>
  <si>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</si>
  <si>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</si>
  <si>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</si>
  <si>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</si>
  <si>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</si>
  <si>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</si>
  <si>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</si>
  <si>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</si>
  <si>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</si>
  <si>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</si>
  <si>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</si>
  <si>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</si>
  <si>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</si>
  <si>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</si>
  <si>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</si>
  <si>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</si>
  <si>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</si>
  <si>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</si>
  <si>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</si>
  <si>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</si>
  <si>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</si>
  <si>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</si>
  <si>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</si>
  <si>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</si>
  <si>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</si>
  <si>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</si>
  <si>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</si>
  <si>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</si>
  <si>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</si>
  <si>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</si>
  <si>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</si>
  <si>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</si>
  <si>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</si>
  <si>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</si>
  <si>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</si>
  <si>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</si>
  <si>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</si>
  <si>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</si>
  <si>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</si>
  <si>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</si>
  <si>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</si>
  <si>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</si>
  <si>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</si>
  <si>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</si>
  <si>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</si>
  <si>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</si>
  <si>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</si>
  <si>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</si>
  <si>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</si>
  <si>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</si>
  <si>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</si>
  <si>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</si>
  <si>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</si>
  <si>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</si>
  <si>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</si>
  <si>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</si>
  <si>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</si>
  <si>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</si>
  <si>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</si>
  <si>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</si>
  <si>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</si>
  <si>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</si>
  <si>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</si>
  <si>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</si>
  <si>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</si>
  <si>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</si>
  <si>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</si>
  <si>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</si>
  <si>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</si>
  <si>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</si>
  <si>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</si>
  <si>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</si>
  <si>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</si>
  <si>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</si>
  <si>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</si>
  <si>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</si>
  <si>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</si>
  <si>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</si>
  <si>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</si>
  <si>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</si>
  <si>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</si>
  <si>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</si>
  <si>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</si>
  <si>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</si>
  <si>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</si>
  <si>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</si>
  <si>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</si>
  <si>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</si>
  <si>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</si>
  <si>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</si>
  <si>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</si>
  <si>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</si>
  <si>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</si>
  <si>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</si>
  <si>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</si>
  <si>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</si>
  <si>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</si>
  <si>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</si>
  <si>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</si>
  <si>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</si>
  <si>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</si>
  <si>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</si>
  <si>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</si>
  <si>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</si>
  <si>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</si>
  <si>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</si>
  <si>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</si>
  <si>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</si>
  <si>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</si>
  <si>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</si>
  <si>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</si>
  <si>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</si>
  <si>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</si>
  <si>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</si>
  <si>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</si>
  <si>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</si>
  <si>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</si>
  <si>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</si>
  <si>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</si>
  <si>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</si>
  <si>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</si>
  <si>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</si>
  <si>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</si>
  <si>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</si>
  <si>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</si>
  <si>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</si>
  <si>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</si>
  <si>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</si>
  <si>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</si>
  <si>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</si>
  <si>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</si>
  <si>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</si>
  <si>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</si>
  <si>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</si>
  <si>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</si>
  <si>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</si>
  <si>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</si>
  <si>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</si>
  <si>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</si>
  <si>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</si>
  <si>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</si>
  <si>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</si>
  <si>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</si>
  <si>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</si>
  <si>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</si>
  <si>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</si>
  <si>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</si>
  <si>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</si>
  <si>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</si>
  <si>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</si>
  <si>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</si>
  <si>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</si>
  <si>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</si>
  <si>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</si>
  <si>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</si>
  <si>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</si>
  <si>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</si>
  <si>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</si>
  <si>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</si>
  <si>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</si>
  <si>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</si>
  <si>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</si>
  <si>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</si>
  <si>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</si>
  <si>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</si>
  <si>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</si>
  <si>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</si>
  <si>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</si>
  <si>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</si>
  <si>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</si>
  <si>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</si>
  <si>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</si>
  <si>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</si>
  <si>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</si>
  <si>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</si>
  <si>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</si>
  <si>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</si>
  <si>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</si>
  <si>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</si>
  <si>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</si>
  <si>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</si>
  <si>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</si>
  <si>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</si>
  <si>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</si>
  <si>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</si>
  <si>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</si>
  <si>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</si>
  <si>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</si>
  <si>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</si>
  <si>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</si>
  <si>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</si>
  <si>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</si>
  <si>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</si>
  <si>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</si>
  <si>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</si>
  <si>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</si>
  <si>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</si>
  <si>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</si>
  <si>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</si>
  <si>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</si>
  <si>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</si>
  <si>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</si>
  <si>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</si>
  <si>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</si>
  <si>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</si>
  <si>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</si>
  <si>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</si>
  <si>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</si>
  <si>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</si>
  <si>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</si>
  <si>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</si>
  <si>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</si>
  <si>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</si>
  <si>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</si>
  <si>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</si>
  <si>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</si>
  <si>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</si>
  <si>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</si>
  <si>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</si>
  <si>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</si>
  <si>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</si>
  <si>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</si>
  <si>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</si>
  <si>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</si>
  <si>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</si>
  <si>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</si>
  <si>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</si>
  <si>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</si>
  <si>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</si>
  <si>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</si>
  <si>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</si>
  <si>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</si>
  <si>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</si>
  <si>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</si>
  <si>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</si>
  <si>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</si>
  <si>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</si>
  <si>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</si>
  <si>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</si>
  <si>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</si>
  <si>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</si>
  <si>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</si>
  <si>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</si>
  <si>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</si>
  <si>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</si>
  <si>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</si>
  <si>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</si>
  <si>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</si>
  <si>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</si>
  <si>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</si>
  <si>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</si>
  <si>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</si>
  <si>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</si>
  <si>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</si>
  <si>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</si>
  <si>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</si>
  <si>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</si>
  <si>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</si>
  <si>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</si>
  <si>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</si>
  <si>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</si>
  <si>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</si>
  <si>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</si>
  <si>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</si>
  <si>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</si>
  <si>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</si>
  <si>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</si>
  <si>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</si>
  <si>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</si>
  <si>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</si>
  <si>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</si>
  <si>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</si>
  <si>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</si>
  <si>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</si>
  <si>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</si>
  <si>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</si>
  <si>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</si>
  <si>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</si>
  <si>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</si>
  <si>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</si>
  <si>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</si>
  <si>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</si>
  <si>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</si>
  <si>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</si>
  <si>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</si>
  <si>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</si>
  <si>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</si>
  <si>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</si>
  <si>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</si>
  <si>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</si>
  <si>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</si>
  <si>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</si>
  <si>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</si>
  <si>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</si>
  <si>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</si>
  <si>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</si>
  <si>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</si>
  <si>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</si>
  <si>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</si>
  <si>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</si>
  <si>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</si>
  <si>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</si>
  <si>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</si>
  <si>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</si>
  <si>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</si>
  <si>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</si>
  <si>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</si>
  <si>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</si>
  <si>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</si>
  <si>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</si>
  <si>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</si>
  <si>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</si>
  <si>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</si>
  <si>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</si>
  <si>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</si>
  <si>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</si>
  <si>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</si>
  <si>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</si>
  <si>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</si>
  <si>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</si>
  <si>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</si>
  <si>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</si>
  <si>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</si>
  <si>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</si>
  <si>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</si>
  <si>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</si>
  <si>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</si>
  <si>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</si>
  <si>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</si>
  <si>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</si>
  <si>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</si>
  <si>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</si>
  <si>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</si>
  <si>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</si>
  <si>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</si>
  <si>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</si>
  <si>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</si>
  <si>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</si>
  <si>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</si>
  <si>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</si>
  <si>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</si>
  <si>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</si>
  <si>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</si>
  <si>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</si>
  <si>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</si>
  <si>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</si>
  <si>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</si>
  <si>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</si>
  <si>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</si>
  <si>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</si>
  <si>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</si>
  <si>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</si>
  <si>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</si>
  <si>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</si>
  <si>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</si>
  <si>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</si>
  <si>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</si>
  <si>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</si>
  <si>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</si>
  <si>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</si>
  <si>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</si>
  <si>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</si>
  <si>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</si>
  <si>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</si>
  <si>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</si>
  <si>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</si>
  <si>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</si>
  <si>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</si>
  <si>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</si>
  <si>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</si>
  <si>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</si>
  <si>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</si>
  <si>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</si>
  <si>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</si>
  <si>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</si>
  <si>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</si>
  <si>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</si>
  <si>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</si>
  <si>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</si>
  <si>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</si>
  <si>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</si>
  <si>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</si>
  <si>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</si>
  <si>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</si>
  <si>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</si>
  <si>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</si>
  <si>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</si>
  <si>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</si>
  <si>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</si>
  <si>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</si>
  <si>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</si>
  <si>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</si>
  <si>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</si>
  <si>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</si>
  <si>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</si>
  <si>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</si>
  <si>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</si>
  <si>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</si>
  <si>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</si>
  <si>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</si>
  <si>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</si>
  <si>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</si>
  <si>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</si>
  <si>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</si>
  <si>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</si>
  <si>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</si>
  <si>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</si>
  <si>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</si>
  <si>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</si>
  <si>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</si>
  <si>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</si>
  <si>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</si>
  <si>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</si>
  <si>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</si>
  <si>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</si>
  <si>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</si>
  <si>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</si>
  <si>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</si>
  <si>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</si>
  <si>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</si>
  <si>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</si>
  <si>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</si>
  <si>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</si>
  <si>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</si>
  <si>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</si>
  <si>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</si>
  <si>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</si>
  <si>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</si>
  <si>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</si>
  <si>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</si>
  <si>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</si>
  <si>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</si>
  <si>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</si>
  <si>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</si>
  <si>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</si>
  <si>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</si>
  <si>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</si>
  <si>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</si>
  <si>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</si>
  <si>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</si>
  <si>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</si>
  <si>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</si>
  <si>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</si>
  <si>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</si>
  <si>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</si>
  <si>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</si>
  <si>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</si>
  <si>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</si>
  <si>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</si>
  <si>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</si>
  <si>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</si>
  <si>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</si>
  <si>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</si>
  <si>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</si>
  <si>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</si>
  <si>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</si>
  <si>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</si>
  <si>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</si>
  <si>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</si>
  <si>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</si>
  <si>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</si>
  <si>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</si>
  <si>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</si>
  <si>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</si>
  <si>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</si>
  <si>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</si>
  <si>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</si>
  <si>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</si>
  <si>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</si>
  <si>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</si>
  <si>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</si>
  <si>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</si>
  <si>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</si>
  <si>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</si>
  <si>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</si>
  <si>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</si>
  <si>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</si>
  <si>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</si>
  <si>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</si>
  <si>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</si>
  <si>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</si>
  <si>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</si>
  <si>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</si>
  <si>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</si>
  <si>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</si>
  <si>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</si>
  <si>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</si>
  <si>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</si>
  <si>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</si>
  <si>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</si>
  <si>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</si>
  <si>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</si>
  <si>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</si>
  <si>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</si>
  <si>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</si>
  <si>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</si>
  <si>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</si>
  <si>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</si>
  <si>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</si>
  <si>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</si>
  <si>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</si>
  <si>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</si>
  <si>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</si>
  <si>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</si>
  <si>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</si>
  <si>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</si>
  <si>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</si>
  <si>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</si>
  <si>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</si>
  <si>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</si>
  <si>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</si>
  <si>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</si>
  <si>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</si>
  <si>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</si>
  <si>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</si>
  <si>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</si>
  <si>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</si>
  <si>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</si>
  <si>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</si>
  <si>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</si>
  <si>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</si>
  <si>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</si>
  <si>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</si>
  <si>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</si>
  <si>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</si>
  <si>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</si>
  <si>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</si>
  <si>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</si>
  <si>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</si>
  <si>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</si>
  <si>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</si>
  <si>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</si>
  <si>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</si>
  <si>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</si>
  <si>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</si>
  <si>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</si>
  <si>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</si>
  <si>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</si>
  <si>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</si>
  <si>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</si>
  <si>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</si>
  <si>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</si>
  <si>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</si>
  <si>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</si>
  <si>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</si>
  <si>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</si>
  <si>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</si>
  <si>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</si>
  <si>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</si>
  <si>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</si>
  <si>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</si>
  <si>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</si>
  <si>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</si>
  <si>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</si>
  <si>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</si>
  <si>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</si>
  <si>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</si>
  <si>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</si>
  <si>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</si>
  <si>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</si>
  <si>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</si>
  <si>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</si>
  <si>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</si>
  <si>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</si>
  <si>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</si>
  <si>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</si>
  <si>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</si>
  <si>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</si>
  <si>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</si>
  <si>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</si>
  <si>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</si>
  <si>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</si>
  <si>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</si>
  <si>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</si>
  <si>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</si>
  <si>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</si>
  <si>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</si>
  <si>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</si>
  <si>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</si>
  <si>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</si>
  <si>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</si>
  <si>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</si>
  <si>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</si>
  <si>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</si>
  <si>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</si>
  <si>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</si>
  <si>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</si>
  <si>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</si>
  <si>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</si>
  <si>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</si>
  <si>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</si>
  <si>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</si>
  <si>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</si>
  <si>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</si>
  <si>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</si>
  <si>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</si>
  <si>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</si>
  <si>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</si>
  <si>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</si>
  <si>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</si>
  <si>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</si>
  <si>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</si>
  <si>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</si>
  <si>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</si>
  <si>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</si>
  <si>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</si>
  <si>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</si>
  <si>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</si>
  <si>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</si>
  <si>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</si>
  <si>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</si>
  <si>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</si>
  <si>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</si>
  <si>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</si>
  <si>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</si>
  <si>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</si>
  <si>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</si>
  <si>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</si>
  <si>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</si>
  <si>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</si>
  <si>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</si>
  <si>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</si>
  <si>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</si>
  <si>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</si>
  <si>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</si>
  <si>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</si>
  <si>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</si>
  <si>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</si>
  <si>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</si>
  <si>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</si>
  <si>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</si>
  <si>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</si>
  <si>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</si>
  <si>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</si>
  <si>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</si>
  <si>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</si>
  <si>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</si>
  <si>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</si>
  <si>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</si>
  <si>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</si>
  <si>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</si>
  <si>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</si>
  <si>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</si>
  <si>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</si>
  <si>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</si>
  <si>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</si>
  <si>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</si>
  <si>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</si>
  <si>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</si>
  <si>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</si>
  <si>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</si>
  <si>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</si>
  <si>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</si>
  <si>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</si>
  <si>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</si>
  <si>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</si>
  <si>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</si>
  <si>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</si>
  <si>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</si>
  <si>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</si>
  <si>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</si>
  <si>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</si>
  <si>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</si>
  <si>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</si>
  <si>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</si>
  <si>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</si>
  <si>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</si>
  <si>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</si>
  <si>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</si>
  <si>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</si>
  <si>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</si>
  <si>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</si>
  <si>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</si>
  <si>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</si>
  <si>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</si>
  <si>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</si>
  <si>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</si>
  <si>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</si>
  <si>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</si>
  <si>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</si>
  <si>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</si>
  <si>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</si>
  <si>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</si>
  <si>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</si>
  <si>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</si>
  <si>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</si>
  <si>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</si>
  <si>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</si>
  <si>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</si>
  <si>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</si>
  <si>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</si>
  <si>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</si>
  <si>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</si>
  <si>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</si>
  <si>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</si>
  <si>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</si>
  <si>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</si>
  <si>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</si>
  <si>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</si>
  <si>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</si>
  <si>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</si>
  <si>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</si>
  <si>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</si>
  <si>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</si>
  <si>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</si>
  <si>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</si>
  <si>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</si>
  <si>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</si>
  <si>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</si>
  <si>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</si>
  <si>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</si>
  <si>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</si>
  <si>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</si>
  <si>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</si>
  <si>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</si>
  <si>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</si>
  <si>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</si>
  <si>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</si>
  <si>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</si>
  <si>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</si>
  <si>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</si>
  <si>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</si>
  <si>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</si>
  <si>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</si>
  <si>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</si>
  <si>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</si>
  <si>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</si>
  <si>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</si>
  <si>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</si>
  <si>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</si>
  <si>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</si>
  <si>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</si>
  <si>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</si>
  <si>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</si>
  <si>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</si>
  <si>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</si>
  <si>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</si>
  <si>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</si>
  <si>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</si>
  <si>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</si>
  <si>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</si>
  <si>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</si>
  <si>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</si>
  <si>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</si>
  <si>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</si>
  <si>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</si>
  <si>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</si>
  <si>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</si>
  <si>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</si>
  <si>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</si>
  <si>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</si>
  <si>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</si>
  <si>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</si>
  <si>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</si>
  <si>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</si>
  <si>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</si>
  <si>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</si>
  <si>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</si>
  <si>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</si>
  <si>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</si>
  <si>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</si>
  <si>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</si>
  <si>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</si>
  <si>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</si>
  <si>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</si>
  <si>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</si>
  <si>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</si>
  <si>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</si>
  <si>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</si>
  <si>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</si>
  <si>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</si>
  <si>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</si>
  <si>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</si>
  <si>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</si>
  <si>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</si>
  <si>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</si>
  <si>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</si>
  <si>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</si>
  <si>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</si>
  <si>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</si>
  <si>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</si>
  <si>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</si>
  <si>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</si>
  <si>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</si>
  <si>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</si>
  <si>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</si>
  <si>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</si>
  <si>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</si>
  <si>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</si>
  <si>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</si>
  <si>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</si>
  <si>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</si>
  <si>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</si>
  <si>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</si>
  <si>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</si>
  <si>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</si>
  <si>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</si>
  <si>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</si>
  <si>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</si>
  <si>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</si>
  <si>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</si>
  <si>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</si>
  <si>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</si>
  <si>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</si>
  <si>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</si>
  <si>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</si>
  <si>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</si>
  <si>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</si>
  <si>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</si>
  <si>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</si>
  <si>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</si>
  <si>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</si>
  <si>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</si>
  <si>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</si>
  <si>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</si>
  <si>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</si>
  <si>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</si>
  <si>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</si>
  <si>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</si>
  <si>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</si>
  <si>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</si>
  <si>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</si>
  <si>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</si>
  <si>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</si>
  <si>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</si>
  <si>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</si>
  <si>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</si>
  <si>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</si>
  <si>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</si>
  <si>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</si>
  <si>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</si>
  <si>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</si>
  <si>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</si>
  <si>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</si>
  <si>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</si>
  <si>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</si>
  <si>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</si>
  <si>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</si>
  <si>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</si>
  <si>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</si>
  <si>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</si>
  <si>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</si>
  <si>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</si>
  <si>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</si>
  <si>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</si>
  <si>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</si>
  <si>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</si>
  <si>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</si>
  <si>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</si>
  <si>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</si>
  <si>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</si>
  <si>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</si>
  <si>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</si>
  <si>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</si>
  <si>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</si>
  <si>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</si>
  <si>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</si>
  <si>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</si>
  <si>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</si>
  <si>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</si>
  <si>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</si>
  <si>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</si>
  <si>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</si>
  <si>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</si>
  <si>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</si>
  <si>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</si>
  <si>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</si>
  <si>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</si>
  <si>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</si>
  <si>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</si>
  <si>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</si>
  <si>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</si>
  <si>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</si>
  <si>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</si>
  <si>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</si>
  <si>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</si>
  <si>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</si>
  <si>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</si>
  <si>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</si>
  <si>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</si>
  <si>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</si>
  <si>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</si>
  <si>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</si>
  <si>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</si>
  <si>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</si>
  <si>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</si>
  <si>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</si>
  <si>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</si>
  <si>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</si>
  <si>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</si>
  <si>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</si>
  <si>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</si>
  <si>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</si>
  <si>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</si>
  <si>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</si>
  <si>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</si>
  <si>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</si>
  <si>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</si>
  <si>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</si>
  <si>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</si>
  <si>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</si>
  <si>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</si>
  <si>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</si>
  <si>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</si>
  <si>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</si>
  <si>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</si>
  <si>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</si>
  <si>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</si>
  <si>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</si>
  <si>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</si>
  <si>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</si>
  <si>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</si>
  <si>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</si>
  <si>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</si>
  <si>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</si>
  <si>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</si>
  <si>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</si>
  <si>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</si>
  <si>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</si>
  <si>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</si>
  <si>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</si>
  <si>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</si>
  <si>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</si>
  <si>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</si>
  <si>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</si>
  <si>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</si>
  <si>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</si>
  <si>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</si>
  <si>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</si>
  <si>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</si>
  <si>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</si>
  <si>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</si>
  <si>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</si>
  <si>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</si>
  <si>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</si>
  <si>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</si>
  <si>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</si>
  <si>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</si>
  <si>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</si>
  <si>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</si>
  <si>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</si>
  <si>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</si>
  <si>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</si>
  <si>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</si>
  <si>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</si>
  <si>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</si>
  <si>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</si>
  <si>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</si>
  <si>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</si>
  <si>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</si>
  <si>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</si>
  <si>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</si>
  <si>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</si>
  <si>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</si>
  <si>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</si>
  <si>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</si>
  <si>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</si>
  <si>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</si>
  <si>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</si>
  <si>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</si>
  <si>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</si>
  <si>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</si>
  <si>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</si>
  <si>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</si>
  <si>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</si>
  <si>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</si>
  <si>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</si>
  <si>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</si>
  <si>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</si>
  <si>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</si>
  <si>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</si>
  <si>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</si>
  <si>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</si>
  <si>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</si>
  <si>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</si>
  <si>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</si>
  <si>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</si>
  <si>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</si>
  <si>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</si>
  <si>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</si>
  <si>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</si>
  <si>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</si>
  <si>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</si>
  <si>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</si>
  <si>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</si>
  <si>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</si>
  <si>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</si>
  <si>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</si>
  <si>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</si>
  <si>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</si>
  <si>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</si>
  <si>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</si>
  <si>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</si>
  <si>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</si>
  <si>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</si>
  <si>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</si>
  <si>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</si>
  <si>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</si>
  <si>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</si>
  <si>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</si>
  <si>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</si>
  <si>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</si>
  <si>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</si>
  <si>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</si>
  <si>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</si>
  <si>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</si>
  <si>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</si>
  <si>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</si>
  <si>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</si>
  <si>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</si>
  <si>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</si>
  <si>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</si>
  <si>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</si>
  <si>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</si>
  <si>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</si>
  <si>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</si>
  <si>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</si>
  <si>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</si>
  <si>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</si>
  <si>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</si>
  <si>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</si>
  <si>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</si>
  <si>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</si>
  <si>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</si>
  <si>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</si>
  <si>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</si>
  <si>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</si>
  <si>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</si>
  <si>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</si>
  <si>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</si>
  <si>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</si>
  <si>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</si>
  <si>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</si>
  <si>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</si>
  <si>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</si>
  <si>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</si>
  <si>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</si>
  <si>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</si>
  <si>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</si>
  <si>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</si>
  <si>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</si>
  <si>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</si>
  <si>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</si>
  <si>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</si>
  <si>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</si>
  <si>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</si>
  <si>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</si>
  <si>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</si>
  <si>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</si>
  <si>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</si>
  <si>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</si>
  <si>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</si>
  <si>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</si>
  <si>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</si>
  <si>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</si>
  <si>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</si>
  <si>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</si>
  <si>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</si>
  <si>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</si>
  <si>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</si>
  <si>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</si>
  <si>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</si>
  <si>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</si>
  <si>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</si>
  <si>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</si>
  <si>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</si>
  <si>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</si>
  <si>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</si>
  <si>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</si>
  <si>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</si>
  <si>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</si>
  <si>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</si>
  <si>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</si>
  <si>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</si>
  <si>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</si>
  <si>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</si>
  <si>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</si>
  <si>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</si>
  <si>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</si>
  <si>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</si>
  <si>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</si>
  <si>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</si>
  <si>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</si>
  <si>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</si>
  <si>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</si>
  <si>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</si>
  <si>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</si>
  <si>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</si>
  <si>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</si>
  <si>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</si>
  <si>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</si>
  <si>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</si>
  <si>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</si>
  <si>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</si>
  <si>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</si>
  <si>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</si>
  <si>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</si>
  <si>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</si>
  <si>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</si>
  <si>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</si>
  <si>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</si>
  <si>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</si>
  <si>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</si>
  <si>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</si>
  <si>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</si>
  <si>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</si>
  <si>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</si>
  <si>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</si>
  <si>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</si>
  <si>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</si>
  <si>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</si>
  <si>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</si>
  <si>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</si>
  <si>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</si>
  <si>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</si>
  <si>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</si>
  <si>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</si>
  <si>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</si>
  <si>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</si>
  <si>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</si>
  <si>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</si>
  <si>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</si>
  <si>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</si>
  <si>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</si>
  <si>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</si>
  <si>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</si>
  <si>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</si>
  <si>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</si>
  <si>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</si>
  <si>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</si>
  <si>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</si>
  <si>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</si>
  <si>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</si>
  <si>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</si>
  <si>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</si>
  <si>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</si>
  <si>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</si>
  <si>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</si>
  <si>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</si>
  <si>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</si>
  <si>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</si>
  <si>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</si>
  <si>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</si>
  <si>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</si>
  <si>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</si>
  <si>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</si>
  <si>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</si>
  <si>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</si>
  <si>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</si>
  <si>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</si>
  <si>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</si>
  <si>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</si>
  <si>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</si>
  <si>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</si>
  <si>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</si>
  <si>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</si>
  <si>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</si>
  <si>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</si>
  <si>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</si>
  <si>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</si>
  <si>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</si>
  <si>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</si>
  <si>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</si>
  <si>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</si>
  <si>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</si>
  <si>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</si>
  <si>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</si>
  <si>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</si>
  <si>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</si>
  <si>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</si>
  <si>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</si>
  <si>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</si>
  <si>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</si>
  <si>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</si>
  <si>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</si>
  <si>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</si>
  <si>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</si>
  <si>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</si>
  <si>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</si>
  <si>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</si>
  <si>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</si>
  <si>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</si>
  <si>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</si>
  <si>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</si>
  <si>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</si>
  <si>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</si>
  <si>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</si>
  <si>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</si>
  <si>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</si>
  <si>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</si>
  <si>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</si>
  <si>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</si>
  <si>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</si>
  <si>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</si>
  <si>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</si>
  <si>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</si>
  <si>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</si>
  <si>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</si>
  <si>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</si>
  <si>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</si>
  <si>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</si>
  <si>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</si>
  <si>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</si>
  <si>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</si>
  <si>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</si>
  <si>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</si>
  <si>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</si>
  <si>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</si>
  <si>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</si>
  <si>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</si>
  <si>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</si>
  <si>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</si>
  <si>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</si>
  <si>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</si>
  <si>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</si>
  <si>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</si>
  <si>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</si>
  <si>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</si>
  <si>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</si>
  <si>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</si>
  <si>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</si>
  <si>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</si>
  <si>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</si>
  <si>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</si>
  <si>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</si>
  <si>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</si>
  <si>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</si>
  <si>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</si>
  <si>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</si>
  <si>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</si>
  <si>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</si>
  <si>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</si>
  <si>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</si>
  <si>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</si>
  <si>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</si>
  <si>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</si>
  <si>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</si>
  <si>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</si>
  <si>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</si>
  <si>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</si>
  <si>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</si>
  <si>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</si>
  <si>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</si>
  <si>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</si>
  <si>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</si>
  <si>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</si>
  <si>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</si>
  <si>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</si>
  <si>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</si>
  <si>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</si>
  <si>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</si>
  <si>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</si>
  <si>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</si>
  <si>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</si>
  <si>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</si>
  <si>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</si>
  <si>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</si>
  <si>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</si>
  <si>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</si>
  <si>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</si>
  <si>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</si>
  <si>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</si>
  <si>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</si>
  <si>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</si>
  <si>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</si>
  <si>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</si>
  <si>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</si>
  <si>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</si>
  <si>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</si>
  <si>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</si>
  <si>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</si>
  <si>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</si>
  <si>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</si>
  <si>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</si>
  <si>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</si>
  <si>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</si>
  <si>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</si>
  <si>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</si>
  <si>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</si>
  <si>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</si>
  <si>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</si>
  <si>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</si>
  <si>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</si>
  <si>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</si>
  <si>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</si>
  <si>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</si>
  <si>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</si>
  <si>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</si>
  <si>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</si>
  <si>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</si>
  <si>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</si>
  <si>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</si>
  <si>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</si>
  <si>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</si>
  <si>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</si>
  <si>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</si>
  <si>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</si>
  <si>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</si>
  <si>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</si>
  <si>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</si>
  <si>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</si>
  <si>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</si>
  <si>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</si>
  <si>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</si>
  <si>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</si>
  <si>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</si>
  <si>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</si>
  <si>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</si>
  <si>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</si>
  <si>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</si>
  <si>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</si>
  <si>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</si>
  <si>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</si>
  <si>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</si>
  <si>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</si>
  <si>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</si>
  <si>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</si>
  <si>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</si>
  <si>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</si>
  <si>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</si>
  <si>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</si>
  <si>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</si>
  <si>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</si>
  <si>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</si>
  <si>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</si>
  <si>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</si>
  <si>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</si>
  <si>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</si>
  <si>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</si>
  <si>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</si>
  <si>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</si>
  <si>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</si>
  <si>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</si>
  <si>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</si>
  <si>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</si>
  <si>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</si>
  <si>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</si>
  <si>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</si>
  <si>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</si>
  <si>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</si>
  <si>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</si>
  <si>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</si>
  <si>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</si>
  <si>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</si>
  <si>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</si>
  <si>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</si>
  <si>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</si>
  <si>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</si>
  <si>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</si>
  <si>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</si>
  <si>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</si>
  <si>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</si>
  <si>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</si>
  <si>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</si>
  <si>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</si>
  <si>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</si>
  <si>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</si>
  <si>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</si>
  <si>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</si>
  <si>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</si>
  <si>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</si>
  <si>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</si>
  <si>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</si>
  <si>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</si>
  <si>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</si>
  <si>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</si>
  <si>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</si>
  <si>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</si>
  <si>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</si>
  <si>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</si>
  <si>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</si>
  <si>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</si>
  <si>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</si>
  <si>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</si>
  <si>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</si>
  <si>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</si>
  <si>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</si>
  <si>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</si>
  <si>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</si>
  <si>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</si>
  <si>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</si>
  <si>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</si>
  <si>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</si>
  <si>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</si>
  <si>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</si>
  <si>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</si>
  <si>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</si>
  <si>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</si>
  <si>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</si>
  <si>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</si>
  <si>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</si>
  <si>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</si>
  <si>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</si>
  <si>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</si>
  <si>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</si>
  <si>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</si>
  <si>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</si>
  <si>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</si>
  <si>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</si>
  <si>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</si>
  <si>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</si>
  <si>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</si>
  <si>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</si>
  <si>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</si>
  <si>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</si>
  <si>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</si>
  <si>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</si>
  <si>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</si>
  <si>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</si>
  <si>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</si>
  <si>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</si>
  <si>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</si>
  <si>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</si>
  <si>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</si>
  <si>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</si>
  <si>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</si>
  <si>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</si>
  <si>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</si>
  <si>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</si>
  <si>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</si>
  <si>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</si>
  <si>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</si>
  <si>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</si>
  <si>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</si>
  <si>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</si>
  <si>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</si>
  <si>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</si>
  <si>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</si>
  <si>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</si>
  <si>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</si>
  <si>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</si>
  <si>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</si>
  <si>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</si>
  <si>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</si>
  <si>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</si>
  <si>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</si>
  <si>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</si>
  <si>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</si>
  <si>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</si>
  <si>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</si>
  <si>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</si>
  <si>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</si>
  <si>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</si>
  <si>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</si>
  <si>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</si>
  <si>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</si>
  <si>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</si>
  <si>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</si>
  <si>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</si>
  <si>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</si>
  <si>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</si>
  <si>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</si>
  <si>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</si>
  <si>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</si>
  <si>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</si>
  <si>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</si>
  <si>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</si>
  <si>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</si>
  <si>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</si>
  <si>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</si>
  <si>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</si>
  <si>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</si>
  <si>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</si>
  <si>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</si>
  <si>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</si>
  <si>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</si>
  <si>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</si>
  <si>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</si>
  <si>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</si>
  <si>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</si>
  <si>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</si>
  <si>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</si>
  <si>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</si>
  <si>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</si>
  <si>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</si>
  <si>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</si>
  <si>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</si>
  <si>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</si>
  <si>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</si>
  <si>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</si>
  <si>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</si>
  <si>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</si>
  <si>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</si>
  <si>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</si>
  <si>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</si>
  <si>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</si>
  <si>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</si>
  <si>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</si>
  <si>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</si>
  <si>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</si>
  <si>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</si>
  <si>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</si>
  <si>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</si>
  <si>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</si>
  <si>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</si>
  <si>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</si>
  <si>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</si>
  <si>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</si>
  <si>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</si>
  <si>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</si>
  <si>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</si>
  <si>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</si>
  <si>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</si>
  <si>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</si>
  <si>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</si>
  <si>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</si>
  <si>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</si>
  <si>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</si>
  <si>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</si>
  <si>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</si>
  <si>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</si>
  <si>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</si>
  <si>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</si>
  <si>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</si>
  <si>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</si>
  <si>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</si>
  <si>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</si>
  <si>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</si>
  <si>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</si>
  <si>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</si>
  <si>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</si>
  <si>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</si>
  <si>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</si>
  <si>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</si>
  <si>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</si>
  <si>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</si>
  <si>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</si>
  <si>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</si>
  <si>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</si>
  <si>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</si>
  <si>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</si>
  <si>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</si>
  <si>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</si>
  <si>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</si>
  <si>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</si>
  <si>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</si>
  <si>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</si>
  <si>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</si>
  <si>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</si>
  <si>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</si>
  <si>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</si>
  <si>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</si>
  <si>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</si>
  <si>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</si>
  <si>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</si>
  <si>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</si>
  <si>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</si>
  <si>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</si>
  <si>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</si>
  <si>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</si>
  <si>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</si>
  <si>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</si>
  <si>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</si>
  <si>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</si>
  <si>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</si>
  <si>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</si>
  <si>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</si>
  <si>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</si>
  <si>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</si>
  <si>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</si>
  <si>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</si>
  <si>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</si>
  <si>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</si>
  <si>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</si>
  <si>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</si>
  <si>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</si>
  <si>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</si>
  <si>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</si>
  <si>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</si>
  <si>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</si>
  <si>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</si>
  <si>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</si>
  <si>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</si>
  <si>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</si>
  <si>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</si>
  <si>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</si>
  <si>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</si>
  <si>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</si>
  <si>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</si>
  <si>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</si>
  <si>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</si>
  <si>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</si>
  <si>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</si>
  <si>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</si>
  <si>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</si>
  <si>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</si>
  <si>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</si>
  <si>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</si>
  <si>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</si>
  <si>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</si>
  <si>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</si>
  <si>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</si>
  <si>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</si>
  <si>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</si>
  <si>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</si>
  <si>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</si>
  <si>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</si>
  <si>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</si>
  <si>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</si>
  <si>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</si>
  <si>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</si>
  <si>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</si>
  <si>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</si>
  <si>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</si>
  <si>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</si>
  <si>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</si>
  <si>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</si>
  <si>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</si>
  <si>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</si>
  <si>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</si>
  <si>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</si>
  <si>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</si>
  <si>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</si>
  <si>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</si>
  <si>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</si>
  <si>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</si>
  <si>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</si>
  <si>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</si>
  <si>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</si>
  <si>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</si>
  <si>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</si>
  <si>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</si>
  <si>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</si>
  <si>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</si>
  <si>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</si>
  <si>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</si>
  <si>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</si>
  <si>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</si>
  <si>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</si>
  <si>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</si>
  <si>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</si>
  <si>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</si>
  <si>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</si>
  <si>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</si>
  <si>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</si>
  <si>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</si>
  <si>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</si>
  <si>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</si>
  <si>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</si>
  <si>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</si>
  <si>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</si>
  <si>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</si>
  <si>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</si>
  <si>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</si>
  <si>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</si>
  <si>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</si>
  <si>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</si>
  <si>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</si>
  <si>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</si>
  <si>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</si>
  <si>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</si>
  <si>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</si>
  <si>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</si>
  <si>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</si>
  <si>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</si>
  <si>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</si>
  <si>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</si>
  <si>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</si>
  <si>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</si>
  <si>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</si>
  <si>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</si>
  <si>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</si>
  <si>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</si>
  <si>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</si>
  <si>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</si>
  <si>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</si>
  <si>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</si>
  <si>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</si>
  <si>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</si>
  <si>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</si>
  <si>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</si>
  <si>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</si>
  <si>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</si>
  <si>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</si>
  <si>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</si>
  <si>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</si>
  <si>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</si>
  <si>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</si>
  <si>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</si>
  <si>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</si>
  <si>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</si>
  <si>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</si>
  <si>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</si>
  <si>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</si>
  <si>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</si>
  <si>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</si>
  <si>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</si>
  <si>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</si>
  <si>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</si>
  <si>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</si>
  <si>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</si>
  <si>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</si>
  <si>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</si>
  <si>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</si>
  <si>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</si>
  <si>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</si>
  <si>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</si>
  <si>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</si>
  <si>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</si>
  <si>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</si>
  <si>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</si>
  <si>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</si>
  <si>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</si>
  <si>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</si>
  <si>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</si>
  <si>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</si>
  <si>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</si>
  <si>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</si>
  <si>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</si>
  <si>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</si>
  <si>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</si>
  <si>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</si>
  <si>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</si>
  <si>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</si>
  <si>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</si>
  <si>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</si>
  <si>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</si>
  <si>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</si>
  <si>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</si>
  <si>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</si>
  <si>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</si>
  <si>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</si>
  <si>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</si>
  <si>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</si>
  <si>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</si>
  <si>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</si>
  <si>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</si>
  <si>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</si>
  <si>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</si>
  <si>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</si>
  <si>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</si>
  <si>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</si>
  <si>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</si>
  <si>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</si>
  <si>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</si>
  <si>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</si>
  <si>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</si>
  <si>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</si>
  <si>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</si>
  <si>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</si>
  <si>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</si>
  <si>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</si>
  <si>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</si>
  <si>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</si>
  <si>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</si>
  <si>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</si>
  <si>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</si>
  <si>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</si>
  <si>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</si>
  <si>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</si>
  <si>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</si>
  <si>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</si>
  <si>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</si>
  <si>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</si>
  <si>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</si>
  <si>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</si>
  <si>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</si>
  <si>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</si>
  <si>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</si>
  <si>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</si>
  <si>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</si>
  <si>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</si>
  <si>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</si>
  <si>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</si>
  <si>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</si>
  <si>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</si>
  <si>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</si>
  <si>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</si>
  <si>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</si>
  <si>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</si>
  <si>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</si>
  <si>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</si>
  <si>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</si>
  <si>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</si>
  <si>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</si>
  <si>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</si>
  <si>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</si>
  <si>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</si>
  <si>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</si>
  <si>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</si>
  <si>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</si>
  <si>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</si>
  <si>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</si>
  <si>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</si>
  <si>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</si>
  <si>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</si>
  <si>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</si>
  <si>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</si>
  <si>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</si>
  <si>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</si>
  <si>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</si>
  <si>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</si>
  <si>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</si>
  <si>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</si>
  <si>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</si>
  <si>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</si>
  <si>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</si>
  <si>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</si>
  <si>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</si>
  <si>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</si>
  <si>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</si>
  <si>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</si>
  <si>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</si>
  <si>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</si>
  <si>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</si>
  <si>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</si>
  <si>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</si>
  <si>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</si>
  <si>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</si>
  <si>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</si>
  <si>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</si>
  <si>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</si>
  <si>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</si>
  <si>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</si>
  <si>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</si>
  <si>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</si>
  <si>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</si>
  <si>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</si>
  <si>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</si>
  <si>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</si>
  <si>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</si>
  <si>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</si>
  <si>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</si>
  <si>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</si>
  <si>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</si>
  <si>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</si>
  <si>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</si>
  <si>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</si>
  <si>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</si>
  <si>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</si>
  <si>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</si>
  <si>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</si>
  <si>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</si>
  <si>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</si>
  <si>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</si>
  <si>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</si>
  <si>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</si>
  <si>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</si>
  <si>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</si>
  <si>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</si>
  <si>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</si>
  <si>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</si>
  <si>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</si>
  <si>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</si>
  <si>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</si>
  <si>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</si>
  <si>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</si>
  <si>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</si>
  <si>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</si>
  <si>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</si>
  <si>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</si>
  <si>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</si>
  <si>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</si>
  <si>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</si>
  <si>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</si>
  <si>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</si>
  <si>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</si>
  <si>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</si>
  <si>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</si>
  <si>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</si>
  <si>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</si>
  <si>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</si>
  <si>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</si>
  <si>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</si>
  <si>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</si>
  <si>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</si>
  <si>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</si>
  <si>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</si>
  <si>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</si>
  <si>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</si>
  <si>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</si>
  <si>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</si>
  <si>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</si>
  <si>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</si>
  <si>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</si>
  <si>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</si>
  <si>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</si>
  <si>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</si>
  <si>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</si>
  <si>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</si>
  <si>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</si>
  <si>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</si>
  <si>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</si>
  <si>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</si>
  <si>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</si>
  <si>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</si>
  <si>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</si>
  <si>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</si>
  <si>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</si>
  <si>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</si>
  <si>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</si>
  <si>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</si>
  <si>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</si>
  <si>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</si>
  <si>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</si>
  <si>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</si>
  <si>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</si>
  <si>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</si>
  <si>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</si>
  <si>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</si>
  <si>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</si>
  <si>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</si>
  <si>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</si>
  <si>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</si>
  <si>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</si>
  <si>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</si>
  <si>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</si>
  <si>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</si>
  <si>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</si>
  <si>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</si>
  <si>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</si>
  <si>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</si>
  <si>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</si>
  <si>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</si>
  <si>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</si>
  <si>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</si>
  <si>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</si>
  <si>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</si>
  <si>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</si>
  <si>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</si>
  <si>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</si>
  <si>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</si>
  <si>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</si>
  <si>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</si>
  <si>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</si>
  <si>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</si>
  <si>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</si>
  <si>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</si>
  <si>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</si>
  <si>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</si>
  <si>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</si>
  <si>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</si>
  <si>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</si>
  <si>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</si>
  <si>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</si>
  <si>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</si>
  <si>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</si>
  <si>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</si>
  <si>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</si>
  <si>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</si>
  <si>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</si>
  <si>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</si>
  <si>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</si>
  <si>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</si>
  <si>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</si>
  <si>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</si>
  <si>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</si>
  <si>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</si>
  <si>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</si>
  <si>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</si>
  <si>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</si>
  <si>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</si>
  <si>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</si>
  <si>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</si>
  <si>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</si>
  <si>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</si>
  <si>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</si>
  <si>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</si>
  <si>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</si>
  <si>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</si>
  <si>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</si>
  <si>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</si>
  <si>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</si>
  <si>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</si>
  <si>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</si>
  <si>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</si>
  <si>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</si>
  <si>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</si>
  <si>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</si>
  <si>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</si>
  <si>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</si>
  <si>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</si>
  <si>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</si>
  <si>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</si>
  <si>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</si>
  <si>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</si>
  <si>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</si>
  <si>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</si>
  <si>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</si>
  <si>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</si>
  <si>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</si>
  <si>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</si>
  <si>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</si>
  <si>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</si>
  <si>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</si>
  <si>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</si>
  <si>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</si>
  <si>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</si>
  <si>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</si>
  <si>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</si>
  <si>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</si>
  <si>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</si>
  <si>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</si>
  <si>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</si>
  <si>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</si>
  <si>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</si>
  <si>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</si>
  <si>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</si>
  <si>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</si>
  <si>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</si>
  <si>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</si>
  <si>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</si>
  <si>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</si>
  <si>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</si>
  <si>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</si>
  <si>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</si>
  <si>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</si>
  <si>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</si>
  <si>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</si>
  <si>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</si>
  <si>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</si>
  <si>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</si>
  <si>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</si>
  <si>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</si>
  <si>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</si>
  <si>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</si>
  <si>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</si>
  <si>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</si>
  <si>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</si>
  <si>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</si>
  <si>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</si>
  <si>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</si>
  <si>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</si>
  <si>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</si>
  <si>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</si>
  <si>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</si>
  <si>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</si>
  <si>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</si>
  <si>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</si>
  <si>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</si>
  <si>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</si>
  <si>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</si>
  <si>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</si>
  <si>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</si>
  <si>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</si>
  <si>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</si>
  <si>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</si>
  <si>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</si>
  <si>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</si>
  <si>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</si>
  <si>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</si>
  <si>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</si>
  <si>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</si>
  <si>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</si>
  <si>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</si>
  <si>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</si>
  <si>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</si>
  <si>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</si>
  <si>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</si>
  <si>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</si>
  <si>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</si>
  <si>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</si>
  <si>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</si>
  <si>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</si>
  <si>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</si>
  <si>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</si>
  <si>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</si>
  <si>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</si>
  <si>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</si>
  <si>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</si>
  <si>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</si>
  <si>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</si>
  <si>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</si>
  <si>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</si>
  <si>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</si>
  <si>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</si>
  <si>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</si>
  <si>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</si>
  <si>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</si>
  <si>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</si>
  <si>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</si>
  <si>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</si>
  <si>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</si>
  <si>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</si>
  <si>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</si>
  <si>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</si>
  <si>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</si>
  <si>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</si>
  <si>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</si>
  <si>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</si>
  <si>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</si>
  <si>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</si>
  <si>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</si>
  <si>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</si>
  <si>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</si>
  <si>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</si>
  <si>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</si>
  <si>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</si>
  <si>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</si>
  <si>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</si>
  <si>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</si>
  <si>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</si>
  <si>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</si>
  <si>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</si>
  <si>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</si>
  <si>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</si>
  <si>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</si>
  <si>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</si>
  <si>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</si>
  <si>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</si>
  <si>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</si>
  <si>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</si>
  <si>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</si>
  <si>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</si>
  <si>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</si>
  <si>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</si>
  <si>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</si>
  <si>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</si>
  <si>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</si>
  <si>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</si>
  <si>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</si>
  <si>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</si>
  <si>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</si>
  <si>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</si>
  <si>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</si>
  <si>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</si>
  <si>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</si>
  <si>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</si>
  <si>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</si>
  <si>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</si>
  <si>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</si>
  <si>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</si>
  <si>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</si>
  <si>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</si>
  <si>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</si>
  <si>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</si>
  <si>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</si>
  <si>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</si>
  <si>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</si>
  <si>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</si>
  <si>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</si>
  <si>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</si>
  <si>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</si>
  <si>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</si>
  <si>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</si>
  <si>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</si>
  <si>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</si>
  <si>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</si>
  <si>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</si>
  <si>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</si>
  <si>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</si>
  <si>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</si>
  <si>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</si>
  <si>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</si>
  <si>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</si>
  <si>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</si>
  <si>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</si>
  <si>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</si>
  <si>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</si>
  <si>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</si>
  <si>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</si>
  <si>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</si>
  <si>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</si>
  <si>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</si>
  <si>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</si>
  <si>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</si>
  <si>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</si>
  <si>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</si>
  <si>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</si>
  <si>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</si>
  <si>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</si>
  <si>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</si>
  <si>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</si>
  <si>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</si>
  <si>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</si>
  <si>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</si>
  <si>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</si>
  <si>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</si>
  <si>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</si>
  <si>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</si>
  <si>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</si>
  <si>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</si>
  <si>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</si>
  <si>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</si>
  <si>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</si>
  <si>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</si>
  <si>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</si>
  <si>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</si>
  <si>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</si>
  <si>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</si>
  <si>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</si>
  <si>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</si>
  <si>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</si>
  <si>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</si>
  <si>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</si>
  <si>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</si>
  <si>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</si>
  <si>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</si>
  <si>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</si>
  <si>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</si>
  <si>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</si>
  <si>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</si>
  <si>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</si>
  <si>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</si>
  <si>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</si>
  <si>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</si>
  <si>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</si>
  <si>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</si>
  <si>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</si>
  <si>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</si>
  <si>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</si>
  <si>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</si>
  <si>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</si>
  <si>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</si>
  <si>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</si>
  <si>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</si>
  <si>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</si>
  <si>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</si>
  <si>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</si>
  <si>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</si>
  <si>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</si>
  <si>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</si>
  <si>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</si>
  <si>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</si>
  <si>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</si>
  <si>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</si>
  <si>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</si>
  <si>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</si>
  <si>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</si>
  <si>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</si>
  <si>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</si>
  <si>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</si>
  <si>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</si>
  <si>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</si>
  <si>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</si>
  <si>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</si>
  <si>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</si>
  <si>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</si>
  <si>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</si>
  <si>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</si>
  <si>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</si>
  <si>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</si>
  <si>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</si>
  <si>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</si>
  <si>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</si>
  <si>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</si>
  <si>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</si>
  <si>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</si>
  <si>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</si>
  <si>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</si>
  <si>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</si>
  <si>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</si>
  <si>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</si>
  <si>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</si>
  <si>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</si>
  <si>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</si>
  <si>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</si>
  <si>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</si>
  <si>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</si>
  <si>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</si>
  <si>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</si>
  <si>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</si>
  <si>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</si>
  <si>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</si>
  <si>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</si>
  <si>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</si>
  <si>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</si>
  <si>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</si>
  <si>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</si>
  <si>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</si>
  <si>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</si>
  <si>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</si>
  <si>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</si>
  <si>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</si>
  <si>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</si>
  <si>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</si>
  <si>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</si>
  <si>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</si>
  <si>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</si>
  <si>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</si>
  <si>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</si>
  <si>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</si>
  <si>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</si>
  <si>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</si>
  <si>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</si>
  <si>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</si>
  <si>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</si>
  <si>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</si>
  <si>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</si>
  <si>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</si>
  <si>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</si>
  <si>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</si>
  <si>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</si>
  <si>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</si>
  <si>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</si>
  <si>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</si>
  <si>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</si>
  <si>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</si>
  <si>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</si>
  <si>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</si>
  <si>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</si>
  <si>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</si>
  <si>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</si>
  <si>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</si>
  <si>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</si>
  <si>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</si>
  <si>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</si>
  <si>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</si>
  <si>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</si>
  <si>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</si>
  <si>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</si>
  <si>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</si>
  <si>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</si>
  <si>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</si>
  <si>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</si>
  <si>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</si>
  <si>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</si>
  <si>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</si>
  <si>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</si>
  <si>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</si>
  <si>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</si>
  <si>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</si>
  <si>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</si>
  <si>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</si>
  <si>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</si>
  <si>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</si>
  <si>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</si>
  <si>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</si>
  <si>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</si>
  <si>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</si>
  <si>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</si>
  <si>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</si>
  <si>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</si>
  <si>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</si>
  <si>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</si>
  <si>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</si>
  <si>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</si>
  <si>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</si>
  <si>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</si>
  <si>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</si>
  <si>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</si>
  <si>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</si>
  <si>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</si>
  <si>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</si>
  <si>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</si>
  <si>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</si>
  <si>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</si>
  <si>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</si>
  <si>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</si>
  <si>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</si>
  <si>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</si>
  <si>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</si>
  <si>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</si>
  <si>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</si>
  <si>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</si>
  <si>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</si>
  <si>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</si>
  <si>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</si>
  <si>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</si>
  <si>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</si>
  <si>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</si>
  <si>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</si>
  <si>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</si>
  <si>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</si>
  <si>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</si>
  <si>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</si>
  <si>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</si>
  <si>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</si>
  <si>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</si>
  <si>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</si>
  <si>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</si>
  <si>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</si>
  <si>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</si>
  <si>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</si>
  <si>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</si>
  <si>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</si>
  <si>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</si>
  <si>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</si>
  <si>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</si>
  <si>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</si>
  <si>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</si>
  <si>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</si>
  <si>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</si>
  <si>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</si>
  <si>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</si>
  <si>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</si>
  <si>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</si>
  <si>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</si>
  <si>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</si>
  <si>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</si>
  <si>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</si>
  <si>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</si>
  <si>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</si>
  <si>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</si>
  <si>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</si>
  <si>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</si>
  <si>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</si>
  <si>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</si>
  <si>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</si>
  <si>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</si>
  <si>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</si>
  <si>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</si>
  <si>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</si>
  <si>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</si>
  <si>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</si>
  <si>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</si>
  <si>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</si>
  <si>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</si>
  <si>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</si>
  <si>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</si>
  <si>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</si>
  <si>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</si>
  <si>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</si>
  <si>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</si>
  <si>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</si>
  <si>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</si>
  <si>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</si>
  <si>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</si>
  <si>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</si>
  <si>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</si>
  <si>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</si>
  <si>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</si>
  <si>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</si>
  <si>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</si>
  <si>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</si>
  <si>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</si>
  <si>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</si>
  <si>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</si>
  <si>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</si>
  <si>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</si>
  <si>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</si>
  <si>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</si>
  <si>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</si>
  <si>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</si>
  <si>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</si>
  <si>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</si>
  <si>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</si>
  <si>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</si>
  <si>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</si>
  <si>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</si>
  <si>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</si>
  <si>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</si>
  <si>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</si>
  <si>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</si>
  <si>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</si>
  <si>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</si>
  <si>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</si>
  <si>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</si>
  <si>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</si>
  <si>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</si>
  <si>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</si>
  <si>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</si>
  <si>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</si>
  <si>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</si>
  <si>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</si>
  <si>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</si>
  <si>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</si>
  <si>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</si>
  <si>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</si>
  <si>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</si>
  <si>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</si>
  <si>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</si>
  <si>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</si>
  <si>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</si>
  <si>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</si>
  <si>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</si>
  <si>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</si>
  <si>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</si>
  <si>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</si>
  <si>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</si>
  <si>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</si>
  <si>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</si>
  <si>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</si>
  <si>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</si>
  <si>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</si>
  <si>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</si>
  <si>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</si>
  <si>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</si>
  <si>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</si>
  <si>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</si>
  <si>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</si>
  <si>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</si>
  <si>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</si>
  <si>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</si>
  <si>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</si>
  <si>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</si>
  <si>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</si>
  <si>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</si>
  <si>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</si>
  <si>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</si>
  <si>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</si>
  <si>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</si>
  <si>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</si>
  <si>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</si>
  <si>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</si>
  <si>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</si>
  <si>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</si>
  <si>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</si>
  <si>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</si>
  <si>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</si>
  <si>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</si>
  <si>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</si>
  <si>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</si>
  <si>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</si>
  <si>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</si>
  <si>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</si>
  <si>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</si>
  <si>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</si>
  <si>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</si>
  <si>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</si>
  <si>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</si>
  <si>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</si>
  <si>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</si>
  <si>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</si>
  <si>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</si>
  <si>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</si>
  <si>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</si>
  <si>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</si>
  <si>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</si>
  <si>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</si>
  <si>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</si>
  <si>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</si>
  <si>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</si>
  <si>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</si>
  <si>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</si>
  <si>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</si>
  <si>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</si>
  <si>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</si>
  <si>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</si>
  <si>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</si>
  <si>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</si>
  <si>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</si>
  <si>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</si>
  <si>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</si>
  <si>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</si>
  <si>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</si>
  <si>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</si>
  <si>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</si>
  <si>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</si>
  <si>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</si>
  <si>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</si>
  <si>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</si>
  <si>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</si>
  <si>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</si>
  <si>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</si>
  <si>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</si>
  <si>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</si>
  <si>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</si>
  <si>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</si>
  <si>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</si>
  <si>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</si>
  <si>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</si>
  <si>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</si>
  <si>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</si>
  <si>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</si>
  <si>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</si>
  <si>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</si>
  <si>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</si>
  <si>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</si>
  <si>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</si>
  <si>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</si>
  <si>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</si>
  <si>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</si>
  <si>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</si>
  <si>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</si>
  <si>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</si>
  <si>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</si>
  <si>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</si>
  <si>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</si>
  <si>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</si>
  <si>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</si>
  <si>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</si>
  <si>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</si>
  <si>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</si>
  <si>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</si>
  <si>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</si>
  <si>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</si>
  <si>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</si>
  <si>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</si>
  <si>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</si>
  <si>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</si>
  <si>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</si>
  <si>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</si>
  <si>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</si>
  <si>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</si>
  <si>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</si>
  <si>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</si>
  <si>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</si>
  <si>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</si>
  <si>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</si>
  <si>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</si>
  <si>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</si>
  <si>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</si>
  <si>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</si>
  <si>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</si>
  <si>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</si>
  <si>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</si>
  <si>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</si>
  <si>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</si>
  <si>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</si>
  <si>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</si>
  <si>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</si>
  <si>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</si>
  <si>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</si>
  <si>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</si>
  <si>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</si>
  <si>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</si>
  <si>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</si>
  <si>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</si>
  <si>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</si>
  <si>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</si>
  <si>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</si>
  <si>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</si>
  <si>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</si>
  <si>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</si>
  <si>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</si>
  <si>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</si>
  <si>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</si>
  <si>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</si>
  <si>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</si>
  <si>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</si>
  <si>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</si>
  <si>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</si>
  <si>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</si>
  <si>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</si>
  <si>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</si>
  <si>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</si>
  <si>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</si>
  <si>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</si>
  <si>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</si>
  <si>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</si>
  <si>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</si>
  <si>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</si>
  <si>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</si>
  <si>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</si>
  <si>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</si>
  <si>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</si>
  <si>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</si>
  <si>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</si>
  <si>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</si>
  <si>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</si>
  <si>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</si>
  <si>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</si>
  <si>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</si>
  <si>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</si>
  <si>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</si>
  <si>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</si>
  <si>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</si>
  <si>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</si>
  <si>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</si>
  <si>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</si>
  <si>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</si>
  <si>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</si>
  <si>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</si>
  <si>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</si>
  <si>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</si>
  <si>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</si>
  <si>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</si>
  <si>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</si>
  <si>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</si>
  <si>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</si>
  <si>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</si>
  <si>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</si>
  <si>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</si>
  <si>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</si>
  <si>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</si>
  <si>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</si>
  <si>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</si>
  <si>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</si>
  <si>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</si>
  <si>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</si>
  <si>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</si>
  <si>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</si>
  <si>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</si>
  <si>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</si>
  <si>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</si>
  <si>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</si>
  <si>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</si>
  <si>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</si>
  <si>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</si>
  <si>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</si>
  <si>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</si>
  <si>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</si>
  <si>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</si>
  <si>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</si>
  <si>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</si>
  <si>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</si>
  <si>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</si>
  <si>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</si>
  <si>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</si>
  <si>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</si>
  <si>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</si>
  <si>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</si>
  <si>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</si>
  <si>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</si>
  <si>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</si>
  <si>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</si>
  <si>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</si>
  <si>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</si>
  <si>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</si>
  <si>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</si>
  <si>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</si>
  <si>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</si>
  <si>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</si>
  <si>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</si>
  <si>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</si>
  <si>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</si>
  <si>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</si>
  <si>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</si>
  <si>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</si>
  <si>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</si>
  <si>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</si>
  <si>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</si>
  <si>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</si>
  <si>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</si>
  <si>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</si>
  <si>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</si>
  <si>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</si>
  <si>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</si>
  <si>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</si>
  <si>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</si>
  <si>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</si>
  <si>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</si>
  <si>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</si>
  <si>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</si>
  <si>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</si>
  <si>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</si>
  <si>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</si>
  <si>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</si>
  <si>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</si>
  <si>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</si>
  <si>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</si>
  <si>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</si>
  <si>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</si>
  <si>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</si>
  <si>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</si>
  <si>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</si>
  <si>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</si>
  <si>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</si>
  <si>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</si>
  <si>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</si>
  <si>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</si>
  <si>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</si>
  <si>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</si>
  <si>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</si>
  <si>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</si>
  <si>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</si>
  <si>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</si>
  <si>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</si>
  <si>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</si>
  <si>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</si>
  <si>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</si>
  <si>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</si>
  <si>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</si>
  <si>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</si>
  <si>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</si>
  <si>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</si>
  <si>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</si>
  <si>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</si>
  <si>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</si>
  <si>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</si>
  <si>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</si>
  <si>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</si>
  <si>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</si>
  <si>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</si>
  <si>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</si>
  <si>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</si>
  <si>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</si>
  <si>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</si>
  <si>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</si>
  <si>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</si>
  <si>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</si>
  <si>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</si>
  <si>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</si>
  <si>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</si>
  <si>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</si>
  <si>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</si>
  <si>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</si>
  <si>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</si>
  <si>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</si>
  <si>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</si>
  <si>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</si>
  <si>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</si>
  <si>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</si>
  <si>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</si>
  <si>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</si>
  <si>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</si>
  <si>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</si>
  <si>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</si>
  <si>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</si>
  <si>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</si>
  <si>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</si>
  <si>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</si>
  <si>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</si>
  <si>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</si>
  <si>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</si>
  <si>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</si>
  <si>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</si>
  <si>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</si>
  <si>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</si>
  <si>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</si>
  <si>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</si>
  <si>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</si>
  <si>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</si>
  <si>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</si>
  <si>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</si>
  <si>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</si>
  <si>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</si>
  <si>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</si>
  <si>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</si>
  <si>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</si>
  <si>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</si>
  <si>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</si>
  <si>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</si>
  <si>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</si>
  <si>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</si>
  <si>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</si>
  <si>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</si>
  <si>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</si>
  <si>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</si>
  <si>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</si>
  <si>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</si>
  <si>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</si>
  <si>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</si>
  <si>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</si>
  <si>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</si>
  <si>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</si>
  <si>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</si>
  <si>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</si>
  <si>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</si>
  <si>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</si>
  <si>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</si>
  <si>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</si>
  <si>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</si>
  <si>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</si>
  <si>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</si>
  <si>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</si>
  <si>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</si>
  <si>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</si>
  <si>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</si>
  <si>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</si>
  <si>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</si>
  <si>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</si>
  <si>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</si>
  <si>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</si>
  <si>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</si>
  <si>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</si>
  <si>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</si>
  <si>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</si>
  <si>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</si>
  <si>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</si>
  <si>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</si>
  <si>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</si>
  <si>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</si>
  <si>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</si>
  <si>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</si>
  <si>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</si>
  <si>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</si>
  <si>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</si>
  <si>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</si>
  <si>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</si>
  <si>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</si>
  <si>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</si>
  <si>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</si>
  <si>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</si>
  <si>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</si>
  <si>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</si>
  <si>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</si>
  <si>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</si>
  <si>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</si>
  <si>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</si>
  <si>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</si>
  <si>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</si>
  <si>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</si>
  <si>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</si>
  <si>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</si>
  <si>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</si>
  <si>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</si>
  <si>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</si>
  <si>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</si>
  <si>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</si>
  <si>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</si>
  <si>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</si>
  <si>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</si>
  <si>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</si>
  <si>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</si>
  <si>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</si>
  <si>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</si>
  <si>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</si>
  <si>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</si>
  <si>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</si>
  <si>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</si>
  <si>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</si>
  <si>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</si>
  <si>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</si>
  <si>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</si>
  <si>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</si>
  <si>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</si>
  <si>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</si>
  <si>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</si>
  <si>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</si>
  <si>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</si>
  <si>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</si>
  <si>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</si>
  <si>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</si>
  <si>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</si>
  <si>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</si>
  <si>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</si>
  <si>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</si>
  <si>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</si>
  <si>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</si>
  <si>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</si>
  <si>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</si>
  <si>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</si>
  <si>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</si>
  <si>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</si>
  <si>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</si>
  <si>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</si>
  <si>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</si>
  <si>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</si>
  <si>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</si>
  <si>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</si>
  <si>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</si>
  <si>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</si>
  <si>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</si>
  <si>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</si>
  <si>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</si>
  <si>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</si>
  <si>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</si>
  <si>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</si>
  <si>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</si>
  <si>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</si>
  <si>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</si>
  <si>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</si>
  <si>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</si>
  <si>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</si>
  <si>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</si>
  <si>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</si>
  <si>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</si>
  <si>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</si>
  <si>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</si>
  <si>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</si>
  <si>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</si>
  <si>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</si>
  <si>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</si>
  <si>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</si>
  <si>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</si>
  <si>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</si>
  <si>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</si>
  <si>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</si>
  <si>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</si>
  <si>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</si>
  <si>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</si>
  <si>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</si>
  <si>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</si>
  <si>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</si>
  <si>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</si>
  <si>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</si>
  <si>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</si>
  <si>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</si>
  <si>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</si>
  <si>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</si>
  <si>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</si>
  <si>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</si>
  <si>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</si>
  <si>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</si>
  <si>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</si>
  <si>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</si>
  <si>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</si>
  <si>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</si>
  <si>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</si>
  <si>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</si>
  <si>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</si>
  <si>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</si>
  <si>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</si>
  <si>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</si>
  <si>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</si>
  <si>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</si>
  <si>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</si>
  <si>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</si>
  <si>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</si>
  <si>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</si>
  <si>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</si>
  <si>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</si>
  <si>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</si>
  <si>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</si>
  <si>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</si>
  <si>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</si>
  <si>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</si>
  <si>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</si>
  <si>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</si>
  <si>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</si>
  <si>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</si>
  <si>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</si>
  <si>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</si>
  <si>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</si>
  <si>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</si>
  <si>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</si>
  <si>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</si>
  <si>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</si>
  <si>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</si>
  <si>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</si>
  <si>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</si>
  <si>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</si>
  <si>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</si>
  <si>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</si>
  <si>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</si>
  <si>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</si>
  <si>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</si>
  <si>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</si>
  <si>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</si>
  <si>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</si>
  <si>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</si>
  <si>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</si>
  <si>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</si>
  <si>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</si>
  <si>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</si>
  <si>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</si>
  <si>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</si>
  <si>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</si>
  <si>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</si>
  <si>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</si>
  <si>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</si>
  <si>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</si>
  <si>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</si>
  <si>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</si>
  <si>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</si>
  <si>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</si>
  <si>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</si>
  <si>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</si>
  <si>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</si>
  <si>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</si>
  <si>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</si>
  <si>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</si>
  <si>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</si>
  <si>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</si>
  <si>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</si>
  <si>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</si>
  <si>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</si>
  <si>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</si>
  <si>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</si>
  <si>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</si>
  <si>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</si>
  <si>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</si>
  <si>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</si>
  <si>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</si>
  <si>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</si>
  <si>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</si>
  <si>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</si>
  <si>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</si>
  <si>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</si>
  <si>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</si>
  <si>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</si>
  <si>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</si>
  <si>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</si>
  <si>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</si>
  <si>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</si>
  <si>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</si>
  <si>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</si>
  <si>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</si>
  <si>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</si>
  <si>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</si>
  <si>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</si>
  <si>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</si>
  <si>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</si>
  <si>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</si>
  <si>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</si>
  <si>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</si>
  <si>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</si>
  <si>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</si>
  <si>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</si>
  <si>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</si>
  <si>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</si>
  <si>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</si>
  <si>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</si>
  <si>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</si>
  <si>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</si>
  <si>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</si>
  <si>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</si>
  <si>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</si>
  <si>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</si>
  <si>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</si>
  <si>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</si>
  <si>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</si>
  <si>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</si>
  <si>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</si>
  <si>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</si>
  <si>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</si>
  <si>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</si>
  <si>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</si>
  <si>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</si>
  <si>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</si>
  <si>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</si>
  <si>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</si>
  <si>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</si>
  <si>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</si>
  <si>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</si>
  <si>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</si>
  <si>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</si>
  <si>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</si>
  <si>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</si>
  <si>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</si>
  <si>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</si>
  <si>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</si>
  <si>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</si>
  <si>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</si>
  <si>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</si>
  <si>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</si>
  <si>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</si>
  <si>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</si>
  <si>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</si>
  <si>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</si>
  <si>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</si>
  <si>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</si>
  <si>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</si>
  <si>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</si>
  <si>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</si>
  <si>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</si>
  <si>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</si>
  <si>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</si>
  <si>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</si>
  <si>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</si>
  <si>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</si>
  <si>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</si>
  <si>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</si>
  <si>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</si>
  <si>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</si>
  <si>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</si>
  <si>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</si>
  <si>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</si>
  <si>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</si>
  <si>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</si>
  <si>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</si>
  <si>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</si>
  <si>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</si>
  <si>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</si>
  <si>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</si>
  <si>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</si>
  <si>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</si>
  <si>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</si>
  <si>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</si>
  <si>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</si>
  <si>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</si>
  <si>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</si>
  <si>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</si>
  <si>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</si>
  <si>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</si>
  <si>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</si>
  <si>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</si>
  <si>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</si>
  <si>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</si>
  <si>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</si>
  <si>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</si>
  <si>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</si>
  <si>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</si>
  <si>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</si>
  <si>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</si>
  <si>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</si>
  <si>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</si>
  <si>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</si>
  <si>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</si>
  <si>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</si>
  <si>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</si>
  <si>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</si>
  <si>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</si>
  <si>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</si>
  <si>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</si>
  <si>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</si>
  <si>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</si>
  <si>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</si>
  <si>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</si>
  <si>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</si>
  <si>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</si>
  <si>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</si>
  <si>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</si>
  <si>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</si>
  <si>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</si>
  <si>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</si>
  <si>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</si>
  <si>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</si>
  <si>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</si>
  <si>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</si>
  <si>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</si>
  <si>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</si>
  <si>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</si>
  <si>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</si>
  <si>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</si>
  <si>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</si>
  <si>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</si>
  <si>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</si>
  <si>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</si>
  <si>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</si>
  <si>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</si>
  <si>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</si>
  <si>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</si>
  <si>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</si>
  <si>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</si>
  <si>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</si>
  <si>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</si>
  <si>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</si>
  <si>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</si>
  <si>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</si>
  <si>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</si>
  <si>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</si>
  <si>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</si>
  <si>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</si>
  <si>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</si>
  <si>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</si>
  <si>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</si>
  <si>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</si>
  <si>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</si>
  <si>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</si>
  <si>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</si>
  <si>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</si>
  <si>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</si>
  <si>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</si>
  <si>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</si>
  <si>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</si>
  <si>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</si>
  <si>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</si>
  <si>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</si>
  <si>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</si>
  <si>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</si>
  <si>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</si>
  <si>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</si>
  <si>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</si>
  <si>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</si>
  <si>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</si>
  <si>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</si>
  <si>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</si>
  <si>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</si>
  <si>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</si>
  <si>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</si>
  <si>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</si>
  <si>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</si>
  <si>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</si>
  <si>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</si>
  <si>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</si>
  <si>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</si>
  <si>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</si>
  <si>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</si>
  <si>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</si>
  <si>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</si>
  <si>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</si>
  <si>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</si>
  <si>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</si>
  <si>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</si>
  <si>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</si>
  <si>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</si>
  <si>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</si>
  <si>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</si>
  <si>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</si>
  <si>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</si>
  <si>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</si>
  <si>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</si>
  <si>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</si>
  <si>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</si>
  <si>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</si>
  <si>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</si>
  <si>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</si>
  <si>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</si>
  <si>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</si>
  <si>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</si>
  <si>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</si>
  <si>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</si>
  <si>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</si>
  <si>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</si>
  <si>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</si>
  <si>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</si>
  <si>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</si>
  <si>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</si>
  <si>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</si>
  <si>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</si>
  <si>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</si>
  <si>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</si>
  <si>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</si>
  <si>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</si>
  <si>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</si>
  <si>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</si>
  <si>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</si>
  <si>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</si>
  <si>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</si>
  <si>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</si>
  <si>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</si>
  <si>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</si>
  <si>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</si>
  <si>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</si>
  <si>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</si>
  <si>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</si>
  <si>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</si>
  <si>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</si>
  <si>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</si>
  <si>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</si>
  <si>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</si>
  <si>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</si>
  <si>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</si>
  <si>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</si>
  <si>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</si>
  <si>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</si>
  <si>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</si>
  <si>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</si>
  <si>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</si>
  <si>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</si>
  <si>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</si>
  <si>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</si>
  <si>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</si>
  <si>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</si>
  <si>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</si>
  <si>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</si>
  <si>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</si>
  <si>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</si>
  <si>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</si>
  <si>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</si>
  <si>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</si>
  <si>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</si>
  <si>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</si>
  <si>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</si>
  <si>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</si>
  <si>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</si>
  <si>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</si>
  <si>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</si>
  <si>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</si>
  <si>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</si>
  <si>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</si>
  <si>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</si>
  <si>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</si>
  <si>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</si>
  <si>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</si>
  <si>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</si>
  <si>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</si>
  <si>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</si>
  <si>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</si>
  <si>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</si>
  <si>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</si>
  <si>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</si>
  <si>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</si>
  <si>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</si>
  <si>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</si>
  <si>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</si>
  <si>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</si>
  <si>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</si>
  <si>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</si>
  <si>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</si>
  <si>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</si>
  <si>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</si>
  <si>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</si>
  <si>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</si>
  <si>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</si>
  <si>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</si>
  <si>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</si>
  <si>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</si>
  <si>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</si>
  <si>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</si>
  <si>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</si>
  <si>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</si>
  <si>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</si>
  <si>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</si>
  <si>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</si>
  <si>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</si>
  <si>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</si>
  <si>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</si>
  <si>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</si>
  <si>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</si>
  <si>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</si>
  <si>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</si>
  <si>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</si>
  <si>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</si>
  <si>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</si>
  <si>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</si>
  <si>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</si>
  <si>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</si>
  <si>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</si>
  <si>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</si>
  <si>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</si>
  <si>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</si>
  <si>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</si>
  <si>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</si>
  <si>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</si>
  <si>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</si>
  <si>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</si>
  <si>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</si>
  <si>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</si>
  <si>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</si>
  <si>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</si>
  <si>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</si>
  <si>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</si>
  <si>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</si>
  <si>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</si>
  <si>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</si>
  <si>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</si>
  <si>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</si>
  <si>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</si>
  <si>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</si>
  <si>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</si>
  <si>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</si>
  <si>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</si>
  <si>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</si>
  <si>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</si>
  <si>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</si>
  <si>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</si>
  <si>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</si>
  <si>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</si>
  <si>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</si>
  <si>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</si>
  <si>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</si>
  <si>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</si>
  <si>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</si>
  <si>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</si>
  <si>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</si>
  <si>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</si>
  <si>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</si>
  <si>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</si>
  <si>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</si>
  <si>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</si>
  <si>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</si>
  <si>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</si>
  <si>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</si>
  <si>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</si>
  <si>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</si>
  <si>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</si>
  <si>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</si>
  <si>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</si>
  <si>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</si>
  <si>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</si>
  <si>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</si>
  <si>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</si>
  <si>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</si>
  <si>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</si>
  <si>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</si>
  <si>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</si>
  <si>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</si>
  <si>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</si>
  <si>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</si>
  <si>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</si>
  <si>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</si>
  <si>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</si>
  <si>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</si>
  <si>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</si>
  <si>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</si>
  <si>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</si>
  <si>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</si>
  <si>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</si>
  <si>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</si>
  <si>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</si>
  <si>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</si>
  <si>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</si>
  <si>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</si>
  <si>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</si>
  <si>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</si>
  <si>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</si>
  <si>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</si>
  <si>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</si>
  <si>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</si>
  <si>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</si>
  <si>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</si>
  <si>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</si>
  <si>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</si>
  <si>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</si>
  <si>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</si>
  <si>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</si>
  <si>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</si>
  <si>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</si>
  <si>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</si>
  <si>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</si>
  <si>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</si>
  <si>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</si>
  <si>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</si>
  <si>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</si>
  <si>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</si>
  <si>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</si>
  <si>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</si>
  <si>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</si>
  <si>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</si>
  <si>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</si>
  <si>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</si>
  <si>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</si>
  <si>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</si>
  <si>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</si>
  <si>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</si>
  <si>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</si>
  <si>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</si>
  <si>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</si>
  <si>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</si>
  <si>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</si>
  <si>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</si>
  <si>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</si>
  <si>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</si>
  <si>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</si>
  <si>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</si>
  <si>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</si>
  <si>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</si>
  <si>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</si>
  <si>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</si>
  <si>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</si>
  <si>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</si>
  <si>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</si>
  <si>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</si>
  <si>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</si>
  <si>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</si>
  <si>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</si>
  <si>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</si>
  <si>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</si>
  <si>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</si>
  <si>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</si>
  <si>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</si>
  <si>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</si>
  <si>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</si>
  <si>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</si>
  <si>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</si>
  <si>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</si>
  <si>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</si>
  <si>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</si>
  <si>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</si>
  <si>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</si>
  <si>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</si>
  <si>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</si>
  <si>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</si>
  <si>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</si>
  <si>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</si>
  <si>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</si>
  <si>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</si>
  <si>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</si>
  <si>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</si>
  <si>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</si>
  <si>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</si>
  <si>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</si>
  <si>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</si>
  <si>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</si>
  <si>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</si>
  <si>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</si>
  <si>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</si>
  <si>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</si>
  <si>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</si>
  <si>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</si>
  <si>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</si>
  <si>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</si>
  <si>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</si>
  <si>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</si>
  <si>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</si>
  <si>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</si>
  <si>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</si>
  <si>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</si>
  <si>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</si>
  <si>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</si>
  <si>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</si>
  <si>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</si>
  <si>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</si>
  <si>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</si>
  <si>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</si>
  <si>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</si>
  <si>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</si>
  <si>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</si>
  <si>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</si>
  <si>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</si>
  <si>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</si>
  <si>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</si>
  <si>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</si>
  <si>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</si>
  <si>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</si>
  <si>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</si>
  <si>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</si>
  <si>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</si>
  <si>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</si>
  <si>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</si>
  <si>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</si>
  <si>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</si>
  <si>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</si>
  <si>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</si>
  <si>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</si>
  <si>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</si>
  <si>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</si>
  <si>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</si>
  <si>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</si>
  <si>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</si>
  <si>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</si>
  <si>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</si>
  <si>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</si>
  <si>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</si>
  <si>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</si>
  <si>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</si>
  <si>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</si>
  <si>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</si>
  <si>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</si>
  <si>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</si>
  <si>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</si>
  <si>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</si>
  <si>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</si>
  <si>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</si>
  <si>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</si>
  <si>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</si>
  <si>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</si>
  <si>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</si>
  <si>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</si>
  <si>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</si>
  <si>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</si>
  <si>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</si>
  <si>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</si>
  <si>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</si>
  <si>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</si>
  <si>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</si>
  <si>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</si>
  <si>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</si>
  <si>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</si>
  <si>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</si>
  <si>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</si>
  <si>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</si>
  <si>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</si>
  <si>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</si>
  <si>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</si>
  <si>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</si>
  <si>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</si>
  <si>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</si>
  <si>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</si>
  <si>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</si>
  <si>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</si>
  <si>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</si>
  <si>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</si>
  <si>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</si>
  <si>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</si>
  <si>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</si>
  <si>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</si>
  <si>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</si>
  <si>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</si>
  <si>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</si>
  <si>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</si>
  <si>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</si>
  <si>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</si>
  <si>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</si>
  <si>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</si>
  <si>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</si>
  <si>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</si>
  <si>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</si>
  <si>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</si>
  <si>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</si>
  <si>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</si>
  <si>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</si>
  <si>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</si>
  <si>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</si>
  <si>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</si>
  <si>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</si>
  <si>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</si>
  <si>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</si>
  <si>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</si>
  <si>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</si>
  <si>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</si>
  <si>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</si>
  <si>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</si>
  <si>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</si>
  <si>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</si>
  <si>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</si>
  <si>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</si>
  <si>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</si>
  <si>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</si>
  <si>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</si>
  <si>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</si>
  <si>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</si>
  <si>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</si>
  <si>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</si>
  <si>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</si>
  <si>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</si>
  <si>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</si>
  <si>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</si>
  <si>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</si>
  <si>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</si>
  <si>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</si>
  <si>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</si>
  <si>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</si>
  <si>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</si>
  <si>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</si>
  <si>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</si>
  <si>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</si>
  <si>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</si>
  <si>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</si>
  <si>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</si>
  <si>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</si>
  <si>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</si>
  <si>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</si>
  <si>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</si>
  <si>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</si>
  <si>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</si>
  <si>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</si>
  <si>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</si>
  <si>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</si>
  <si>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</si>
  <si>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</si>
  <si>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</si>
  <si>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</si>
  <si>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</si>
  <si>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</si>
  <si>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</si>
  <si>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</si>
  <si>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</si>
  <si>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</si>
  <si>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</si>
  <si>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</si>
  <si>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</si>
  <si>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</si>
  <si>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</si>
  <si>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</si>
  <si>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</si>
  <si>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</si>
  <si>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</si>
  <si>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</si>
  <si>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</si>
  <si>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</si>
  <si>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</si>
  <si>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</si>
  <si>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</si>
  <si>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</si>
  <si>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</si>
  <si>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</si>
  <si>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</si>
  <si>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</si>
  <si>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</si>
  <si>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</si>
  <si>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</si>
  <si>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</si>
  <si>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</si>
  <si>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</si>
  <si>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</si>
  <si>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</si>
  <si>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</si>
  <si>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</si>
  <si>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</si>
  <si>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</si>
  <si>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</si>
  <si>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</si>
  <si>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</si>
  <si>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</si>
  <si>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</si>
  <si>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</si>
  <si>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</si>
  <si>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</si>
  <si>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</si>
  <si>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</si>
  <si>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</si>
  <si>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</si>
  <si>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</si>
  <si>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</si>
  <si>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</si>
  <si>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</si>
  <si>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</si>
  <si>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</si>
  <si>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</si>
  <si>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</si>
  <si>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</si>
  <si>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</si>
  <si>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</si>
  <si>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</si>
  <si>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</si>
  <si>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</si>
  <si>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</si>
  <si>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</si>
  <si>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</si>
  <si>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</si>
  <si>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</si>
  <si>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</si>
  <si>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</si>
  <si>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</si>
  <si>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</si>
  <si>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</si>
  <si>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</si>
  <si>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</si>
  <si>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</si>
  <si>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</si>
  <si>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</si>
  <si>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</si>
  <si>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</si>
  <si>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</si>
  <si>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</si>
  <si>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</si>
  <si>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</si>
  <si>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</si>
  <si>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</si>
  <si>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</si>
  <si>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</si>
  <si>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</si>
  <si>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</si>
  <si>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</si>
  <si>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</si>
  <si>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</si>
  <si>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</si>
  <si>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</si>
  <si>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</si>
  <si>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</si>
  <si>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</si>
  <si>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</si>
  <si>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</si>
  <si>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</si>
  <si>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</si>
  <si>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</si>
  <si>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</si>
  <si>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</si>
  <si>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</si>
  <si>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</si>
  <si>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</si>
  <si>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</si>
  <si>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</si>
  <si>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</si>
  <si>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</si>
  <si>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</si>
  <si>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</si>
  <si>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</si>
  <si>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</si>
  <si>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</si>
  <si>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</si>
  <si>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</si>
  <si>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</si>
  <si>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</si>
  <si>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</si>
  <si>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</si>
  <si>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</si>
  <si>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</si>
  <si>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</si>
  <si>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</si>
  <si>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</si>
  <si>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</si>
  <si>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</si>
  <si>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</si>
  <si>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</si>
  <si>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</si>
  <si>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</si>
  <si>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</si>
  <si>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</si>
  <si>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</si>
  <si>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</si>
  <si>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</si>
  <si>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</si>
  <si>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</si>
  <si>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</si>
  <si>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</si>
  <si>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</si>
  <si>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</si>
  <si>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</si>
  <si>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</si>
  <si>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</si>
  <si>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</si>
  <si>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</si>
  <si>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</si>
  <si>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</si>
  <si>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</si>
  <si>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</si>
  <si>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</si>
  <si>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</si>
  <si>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</si>
  <si>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</si>
  <si>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</si>
  <si>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</si>
  <si>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</si>
  <si>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</si>
  <si>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</si>
  <si>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</si>
  <si>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</si>
  <si>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</si>
  <si>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</si>
  <si>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</si>
  <si>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</si>
  <si>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</si>
  <si>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</si>
  <si>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</si>
  <si>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</si>
  <si>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</si>
  <si>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</si>
  <si>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</si>
  <si>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</si>
  <si>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</si>
  <si>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</si>
  <si>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</si>
  <si>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</si>
  <si>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</si>
  <si>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</si>
  <si>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</si>
  <si>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</si>
  <si>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</si>
  <si>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</si>
  <si>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</si>
  <si>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</si>
  <si>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</si>
  <si>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</si>
  <si>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</si>
  <si>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</si>
  <si>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</si>
  <si>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</si>
  <si>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</si>
  <si>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</si>
  <si>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</si>
  <si>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</si>
  <si>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</si>
  <si>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</si>
  <si>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</si>
  <si>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</si>
  <si>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</si>
  <si>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</si>
  <si>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</si>
  <si>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</si>
  <si>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</si>
  <si>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</si>
  <si>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</si>
  <si>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</si>
  <si>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</si>
  <si>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</si>
  <si>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</si>
  <si>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</si>
  <si>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</si>
  <si>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</si>
  <si>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</si>
  <si>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</si>
  <si>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</si>
  <si>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</si>
  <si>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</si>
  <si>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</si>
  <si>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</si>
  <si>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</si>
  <si>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</si>
  <si>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</si>
  <si>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</si>
  <si>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</si>
  <si>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</si>
  <si>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</si>
  <si>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</si>
  <si>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</si>
  <si>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</si>
  <si>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</si>
  <si>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</si>
  <si>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</si>
  <si>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</si>
  <si>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</si>
  <si>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</si>
  <si>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</si>
  <si>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</si>
  <si>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</si>
  <si>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</si>
  <si>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</si>
  <si>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</si>
  <si>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</si>
  <si>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</si>
  <si>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</si>
  <si>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</si>
  <si>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</si>
  <si>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</si>
  <si>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</si>
  <si>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</si>
  <si>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</si>
  <si>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</si>
  <si>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</si>
  <si>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</si>
  <si>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</si>
  <si>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</si>
  <si>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</si>
  <si>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</si>
  <si>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</si>
  <si>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</si>
  <si>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</si>
  <si>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</si>
  <si>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</si>
  <si>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</si>
  <si>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</si>
  <si>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</si>
  <si>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</si>
  <si>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</si>
  <si>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</si>
  <si>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</si>
  <si>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</si>
  <si>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</si>
  <si>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</si>
  <si>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</si>
  <si>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</si>
  <si>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</si>
  <si>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</si>
  <si>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</si>
  <si>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</si>
  <si>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</si>
  <si>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</si>
  <si>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</si>
  <si>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</si>
  <si>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</si>
  <si>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</si>
  <si>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</si>
  <si>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</si>
  <si>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</si>
  <si>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</si>
  <si>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</si>
  <si>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</si>
  <si>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</si>
  <si>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</si>
  <si>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</si>
  <si>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</si>
  <si>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</si>
  <si>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</si>
  <si>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</si>
  <si>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</si>
  <si>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</si>
  <si>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</si>
  <si>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</si>
  <si>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</si>
  <si>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</si>
  <si>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</si>
  <si>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</si>
  <si>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</si>
  <si>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</si>
  <si>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</si>
  <si>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</si>
  <si>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</si>
  <si>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</si>
  <si>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</si>
  <si>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</si>
  <si>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</si>
  <si>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</si>
  <si>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</si>
  <si>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</si>
  <si>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</si>
  <si>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</si>
  <si>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</si>
  <si>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</si>
  <si>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</si>
  <si>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</si>
  <si>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</si>
  <si>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</si>
  <si>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</si>
  <si>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</si>
  <si>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</si>
  <si>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</si>
  <si>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</si>
  <si>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</si>
  <si>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</si>
  <si>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</si>
  <si>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</si>
  <si>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</si>
  <si>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</si>
  <si>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</si>
  <si>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</si>
  <si>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</si>
  <si>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</si>
  <si>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</si>
  <si>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</si>
  <si>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</si>
  <si>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</si>
  <si>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</si>
  <si>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</si>
  <si>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</si>
  <si>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</si>
  <si>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</si>
  <si>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</si>
  <si>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</si>
  <si>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</si>
  <si>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</si>
  <si>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</si>
  <si>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</si>
  <si>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</si>
  <si>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</si>
  <si>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</si>
  <si>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</si>
  <si>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</si>
  <si>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</si>
  <si>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</si>
  <si>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</si>
  <si>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</si>
  <si>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</si>
  <si>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</si>
  <si>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</si>
  <si>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</si>
  <si>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</si>
  <si>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</si>
  <si>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</si>
  <si>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</si>
  <si>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</si>
  <si>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</si>
  <si>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</si>
  <si>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</si>
  <si>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</si>
  <si>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</si>
  <si>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</si>
  <si>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</si>
  <si>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</si>
  <si>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</si>
  <si>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</si>
  <si>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</si>
  <si>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</si>
  <si>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</si>
  <si>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</si>
  <si>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</si>
  <si>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</si>
  <si>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</si>
  <si>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</si>
  <si>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</si>
  <si>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</si>
  <si>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</si>
  <si>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</si>
  <si>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</si>
  <si>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</si>
  <si>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</si>
  <si>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</si>
  <si>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</si>
  <si>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</si>
  <si>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</si>
  <si>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</si>
  <si>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</si>
  <si>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</si>
  <si>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</si>
  <si>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</si>
  <si>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</si>
  <si>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</si>
  <si>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</si>
  <si>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</si>
  <si>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</si>
  <si>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</si>
  <si>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</si>
  <si>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</si>
  <si>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</si>
  <si>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</si>
  <si>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</si>
  <si>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</si>
  <si>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</si>
  <si>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</si>
  <si>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</si>
  <si>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</si>
  <si>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</si>
  <si>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</si>
  <si>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</si>
  <si>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</si>
  <si>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</si>
  <si>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</si>
  <si>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</si>
  <si>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</si>
  <si>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</si>
  <si>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</si>
  <si>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</si>
  <si>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</si>
  <si>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</si>
  <si>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</si>
  <si>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</si>
  <si>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</si>
  <si>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</si>
  <si>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</si>
  <si>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</si>
  <si>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</si>
  <si>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</si>
  <si>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</si>
  <si>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</si>
  <si>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</si>
  <si>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</si>
  <si>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</si>
  <si>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</si>
  <si>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</si>
  <si>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</si>
  <si>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</si>
  <si>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</si>
  <si>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</si>
  <si>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</si>
  <si>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</si>
  <si>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</si>
  <si>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</si>
  <si>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</si>
  <si>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</si>
  <si>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</si>
  <si>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</si>
  <si>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</si>
  <si>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</si>
  <si>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</si>
  <si>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</si>
  <si>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</si>
  <si>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</si>
  <si>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</si>
  <si>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</si>
  <si>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</si>
  <si>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</si>
  <si>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</si>
  <si>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</si>
  <si>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</si>
  <si>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</si>
  <si>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</si>
  <si>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</si>
  <si>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</si>
  <si>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</si>
  <si>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</si>
  <si>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</si>
  <si>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</si>
  <si>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</si>
  <si>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</si>
  <si>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</si>
  <si>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</si>
  <si>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</si>
  <si>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</si>
  <si>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</si>
  <si>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</si>
  <si>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</si>
  <si>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</si>
  <si>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</si>
  <si>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</si>
  <si>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</si>
  <si>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</si>
  <si>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</si>
  <si>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</si>
  <si>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</si>
  <si>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</si>
  <si>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</si>
  <si>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</si>
  <si>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</si>
  <si>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</si>
  <si>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</si>
  <si>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</si>
  <si>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</si>
  <si>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</si>
  <si>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</si>
  <si>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</si>
  <si>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</si>
  <si>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</si>
  <si>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</si>
  <si>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</si>
  <si>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</si>
  <si>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</si>
  <si>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</si>
  <si>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</si>
  <si>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</si>
  <si>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</si>
  <si>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</si>
  <si>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</si>
  <si>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</si>
  <si>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</si>
  <si>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</si>
  <si>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</si>
  <si>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</si>
  <si>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</si>
  <si>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</si>
  <si>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</si>
  <si>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</si>
  <si>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</si>
  <si>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</si>
  <si>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</si>
  <si>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</si>
  <si>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</si>
  <si>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</si>
  <si>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</si>
  <si>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</si>
  <si>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</si>
  <si>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</si>
  <si>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</si>
  <si>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</si>
  <si>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</si>
  <si>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</si>
  <si>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</si>
  <si>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</si>
  <si>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</si>
  <si>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</si>
  <si>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</si>
  <si>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</si>
  <si>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</si>
  <si>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</si>
  <si>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</si>
  <si>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</si>
  <si>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</si>
  <si>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</si>
  <si>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</si>
  <si>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</si>
  <si>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</si>
  <si>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</si>
  <si>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</si>
  <si>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</si>
  <si>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</si>
  <si>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</si>
  <si>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</si>
  <si>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</si>
  <si>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</si>
  <si>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</si>
  <si>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</si>
  <si>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</si>
  <si>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</si>
  <si>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</si>
  <si>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</si>
  <si>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</si>
  <si>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</si>
  <si>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</si>
  <si>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</si>
  <si>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</si>
  <si>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</si>
  <si>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</si>
  <si>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</si>
  <si>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</si>
  <si>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</si>
  <si>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</si>
  <si>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</si>
  <si>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</si>
  <si>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</si>
  <si>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</si>
  <si>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</si>
  <si>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</si>
  <si>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</si>
  <si>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</si>
  <si>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</si>
  <si>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</si>
  <si>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</si>
  <si>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</si>
  <si>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</si>
  <si>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</si>
  <si>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</si>
  <si>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</si>
  <si>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</si>
  <si>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</si>
  <si>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</si>
  <si>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</si>
  <si>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</si>
  <si>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</si>
  <si>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</si>
  <si>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</si>
  <si>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</si>
  <si>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</si>
  <si>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</si>
  <si>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</si>
  <si>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</si>
  <si>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</si>
  <si>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</si>
  <si>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</si>
  <si>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</si>
  <si>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</si>
  <si>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</si>
  <si>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</si>
  <si>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</si>
  <si>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</si>
  <si>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</si>
  <si>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</si>
  <si>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</si>
  <si>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</si>
  <si>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</si>
  <si>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</si>
  <si>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</si>
  <si>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</si>
  <si>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</si>
  <si>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</si>
  <si>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</si>
  <si>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</si>
  <si>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</si>
  <si>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</si>
  <si>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</si>
  <si>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</si>
  <si>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</si>
  <si>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</si>
  <si>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</si>
  <si>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</si>
  <si>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</si>
  <si>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</si>
  <si>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</si>
  <si>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</si>
  <si>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</si>
  <si>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</si>
  <si>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</si>
  <si>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</si>
  <si>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</si>
  <si>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</si>
  <si>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</si>
  <si>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</si>
  <si>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</si>
  <si>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</si>
  <si>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</si>
  <si>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</si>
  <si>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</si>
  <si>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</si>
  <si>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</si>
  <si>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</si>
  <si>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</si>
  <si>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</si>
  <si>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</si>
  <si>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</si>
  <si>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</si>
  <si>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</si>
  <si>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</si>
  <si>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</si>
  <si>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</si>
  <si>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</si>
  <si>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</si>
  <si>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</si>
  <si>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</si>
  <si>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</si>
  <si>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</si>
  <si>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</si>
  <si>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</si>
  <si>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</si>
  <si>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</si>
  <si>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</si>
  <si>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</si>
  <si>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</si>
  <si>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</si>
  <si>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</si>
  <si>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</si>
  <si>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</si>
  <si>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</si>
  <si>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</si>
  <si>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</si>
  <si>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</si>
  <si>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</si>
  <si>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</si>
  <si>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</si>
  <si>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</si>
  <si>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</si>
  <si>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</si>
  <si>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</si>
  <si>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</si>
  <si>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</si>
  <si>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</si>
  <si>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</si>
  <si>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</si>
  <si>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</si>
  <si>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</si>
  <si>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</si>
  <si>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</si>
  <si>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</si>
  <si>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</si>
  <si>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</si>
  <si>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</si>
  <si>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</si>
  <si>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</si>
  <si>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</si>
  <si>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</si>
  <si>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</si>
  <si>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</si>
  <si>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</si>
  <si>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</si>
  <si>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</si>
  <si>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</si>
  <si>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</si>
  <si>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</si>
  <si>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</si>
  <si>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</si>
  <si>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</si>
  <si>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</si>
  <si>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</si>
  <si>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</si>
  <si>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</si>
  <si>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</si>
  <si>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</si>
  <si>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</si>
  <si>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</si>
  <si>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</si>
  <si>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</si>
  <si>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</si>
  <si>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</si>
  <si>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</si>
  <si>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</si>
  <si>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</si>
  <si>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</si>
  <si>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</si>
  <si>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</si>
  <si>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</si>
  <si>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</si>
  <si>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</si>
  <si>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</si>
  <si>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</si>
  <si>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</si>
  <si>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</si>
  <si>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</si>
  <si>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</si>
  <si>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</si>
  <si>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</si>
  <si>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</si>
  <si>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</si>
  <si>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</si>
  <si>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</si>
  <si>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</si>
  <si>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</si>
  <si>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</si>
  <si>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</si>
  <si>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</si>
  <si>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</si>
  <si>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</si>
  <si>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</si>
  <si>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</si>
  <si>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</si>
  <si>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</si>
  <si>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</si>
  <si>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</si>
  <si>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</si>
  <si>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</si>
  <si>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</si>
  <si>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</si>
  <si>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</si>
  <si>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</si>
  <si>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</si>
  <si>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</si>
  <si>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</si>
  <si>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</si>
  <si>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</si>
  <si>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</si>
  <si>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</si>
  <si>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</si>
  <si>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</si>
  <si>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</si>
  <si>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</si>
  <si>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</si>
  <si>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</si>
  <si>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</si>
  <si>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</si>
  <si>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</si>
  <si>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</si>
  <si>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</si>
  <si>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</si>
  <si>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</si>
  <si>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</si>
  <si>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</si>
  <si>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</si>
  <si>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</si>
  <si>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</si>
  <si>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</si>
  <si>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</si>
  <si>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</si>
  <si>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</si>
  <si>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</si>
  <si>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</si>
  <si>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</si>
  <si>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</si>
  <si>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</si>
  <si>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</si>
  <si>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</si>
  <si>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</si>
  <si>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</si>
  <si>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</si>
  <si>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</si>
  <si>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</si>
  <si>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</si>
  <si>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</si>
  <si>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</si>
  <si>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</si>
  <si>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</si>
  <si>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</si>
  <si>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</si>
  <si>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</si>
  <si>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</si>
  <si>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</si>
  <si>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</si>
  <si>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</si>
  <si>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</si>
  <si>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</si>
  <si>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</si>
  <si>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</si>
  <si>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</si>
  <si>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</si>
  <si>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</si>
  <si>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</si>
  <si>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</si>
  <si>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</si>
  <si>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</si>
  <si>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</si>
  <si>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</si>
  <si>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</si>
  <si>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</si>
  <si>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</si>
  <si>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</si>
  <si>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</si>
  <si>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</si>
  <si>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</si>
  <si>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</si>
  <si>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</si>
  <si>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</si>
  <si>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</si>
  <si>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</si>
  <si>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</si>
  <si>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</si>
  <si>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</si>
  <si>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</si>
  <si>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</si>
  <si>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</si>
  <si>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</si>
  <si>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</si>
  <si>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</si>
  <si>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</si>
  <si>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</si>
  <si>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</si>
  <si>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</si>
  <si>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</si>
  <si>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</si>
  <si>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</si>
  <si>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</si>
  <si>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</si>
  <si>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</si>
  <si>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</si>
  <si>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</si>
  <si>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</si>
  <si>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</si>
  <si>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</si>
  <si>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</si>
  <si>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</si>
  <si>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</si>
  <si>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</si>
  <si>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</si>
  <si>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</si>
  <si>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</si>
  <si>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</si>
  <si>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</si>
  <si>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</si>
  <si>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</si>
  <si>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</si>
  <si>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</si>
  <si>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</si>
  <si>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</si>
  <si>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</si>
  <si>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</si>
  <si>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</si>
  <si>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</si>
  <si>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</si>
  <si>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</si>
  <si>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</si>
  <si>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</si>
  <si>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</si>
  <si>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</si>
  <si>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</si>
  <si>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</si>
  <si>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</si>
  <si>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</si>
  <si>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</si>
  <si>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</si>
  <si>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</si>
  <si>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</si>
  <si>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</si>
  <si>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</si>
  <si>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</si>
  <si>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</si>
  <si>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</si>
  <si>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</si>
  <si>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</si>
  <si>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</si>
  <si>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</si>
  <si>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</si>
  <si>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</si>
  <si>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</si>
  <si>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</si>
  <si>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</si>
  <si>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</si>
  <si>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</si>
  <si>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</si>
  <si>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</si>
  <si>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</si>
  <si>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</si>
  <si>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</si>
  <si>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</si>
  <si>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</si>
  <si>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</si>
  <si>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</si>
  <si>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</si>
  <si>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</si>
  <si>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</si>
  <si>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</si>
  <si>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</si>
  <si>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</si>
  <si>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</si>
  <si>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</si>
  <si>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</si>
  <si>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</si>
  <si>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</si>
  <si>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</si>
  <si>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</si>
  <si>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</si>
  <si>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</si>
  <si>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</si>
  <si>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</si>
  <si>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</si>
  <si>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</si>
  <si>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</si>
  <si>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</si>
  <si>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</si>
  <si>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</si>
  <si>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</si>
  <si>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</si>
  <si>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</si>
  <si>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</si>
  <si>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</si>
  <si>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</si>
  <si>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</si>
  <si>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</si>
  <si>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</si>
  <si>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</si>
  <si>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</si>
  <si>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</si>
  <si>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</si>
  <si>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</si>
  <si>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</si>
  <si>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</si>
  <si>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</si>
  <si>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</si>
  <si>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</si>
  <si>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</si>
  <si>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</si>
  <si>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</si>
  <si>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</si>
  <si>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</si>
  <si>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</si>
  <si>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</si>
  <si>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</si>
  <si>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</si>
  <si>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</si>
  <si>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</si>
  <si>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</si>
  <si>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</si>
  <si>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</si>
  <si>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</si>
  <si>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</si>
  <si>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</si>
  <si>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</si>
  <si>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</si>
  <si>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</si>
  <si>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</si>
  <si>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</si>
  <si>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</si>
  <si>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</si>
  <si>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</si>
  <si>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</si>
  <si>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</si>
  <si>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</si>
  <si>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</si>
  <si>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</si>
  <si>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</si>
  <si>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</si>
  <si>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</si>
  <si>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</si>
  <si>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</si>
  <si>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</si>
  <si>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</si>
  <si>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</si>
  <si>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</si>
  <si>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</si>
  <si>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</si>
  <si>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</si>
  <si>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</si>
  <si>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</si>
  <si>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</si>
  <si>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</si>
  <si>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</si>
  <si>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</si>
  <si>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</si>
  <si>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</si>
  <si>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</si>
  <si>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</si>
  <si>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</si>
  <si>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</si>
  <si>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</si>
  <si>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</si>
  <si>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</si>
  <si>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</si>
  <si>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</si>
  <si>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</si>
  <si>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</si>
  <si>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</si>
  <si>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</si>
  <si>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</si>
  <si>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</si>
  <si>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</si>
  <si>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</si>
  <si>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</si>
  <si>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</si>
  <si>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</si>
  <si>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</si>
  <si>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</si>
  <si>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</si>
  <si>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</si>
  <si>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</si>
  <si>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</si>
  <si>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</si>
  <si>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</si>
  <si>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</si>
  <si>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</si>
  <si>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</si>
  <si>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</si>
  <si>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</si>
  <si>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</si>
  <si>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</si>
  <si>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</si>
  <si>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</si>
  <si>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</si>
  <si>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</si>
  <si>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</si>
  <si>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</si>
  <si>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</si>
  <si>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</si>
  <si>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</si>
  <si>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</si>
  <si>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</si>
  <si>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</si>
  <si>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</si>
  <si>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</si>
  <si>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</si>
  <si>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</si>
  <si>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</si>
  <si>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</si>
  <si>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</si>
  <si>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</si>
  <si>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</si>
  <si>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</si>
  <si>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</si>
  <si>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</si>
  <si>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</si>
  <si>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</si>
  <si>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</si>
  <si>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</si>
  <si>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</si>
  <si>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</si>
  <si>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</si>
  <si>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</si>
  <si>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</si>
  <si>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</si>
  <si>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</si>
  <si>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</si>
  <si>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</si>
  <si>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</si>
  <si>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</si>
  <si>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</si>
  <si>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</si>
  <si>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</si>
  <si>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</si>
  <si>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</si>
  <si>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</si>
  <si>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</si>
  <si>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</si>
  <si>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</si>
  <si>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</si>
  <si>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</si>
  <si>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</si>
  <si>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</si>
  <si>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</si>
  <si>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</si>
  <si>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</si>
  <si>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</si>
  <si>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</si>
  <si>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</si>
  <si>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</si>
  <si>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</si>
  <si>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</si>
  <si>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</si>
  <si>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</si>
  <si>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</si>
  <si>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</si>
  <si>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</si>
  <si>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</si>
  <si>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</si>
  <si>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</si>
  <si>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</si>
  <si>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</si>
  <si>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</si>
  <si>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</si>
  <si>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</si>
  <si>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</si>
  <si>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</si>
  <si>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</si>
  <si>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</si>
  <si>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</si>
  <si>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</si>
  <si>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</si>
  <si>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</si>
  <si>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</si>
  <si>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</si>
  <si>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</si>
  <si>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</si>
  <si>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</si>
  <si>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</si>
  <si>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</si>
  <si>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</si>
  <si>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</si>
  <si>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</si>
  <si>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</si>
  <si>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</si>
  <si>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</si>
  <si>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</si>
  <si>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</si>
  <si>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</si>
  <si>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</si>
  <si>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</si>
  <si>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</si>
  <si>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</si>
  <si>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</si>
  <si>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</si>
  <si>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</si>
  <si>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</si>
  <si>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</si>
  <si>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</si>
  <si>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</si>
  <si>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</si>
  <si>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</si>
  <si>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</si>
  <si>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</si>
  <si>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</si>
  <si>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</si>
  <si>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</si>
  <si>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</si>
  <si>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</si>
  <si>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</si>
  <si>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</si>
  <si>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</si>
  <si>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</si>
  <si>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</si>
  <si>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</si>
  <si>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</si>
  <si>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</si>
  <si>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</si>
  <si>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</si>
  <si>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</si>
  <si>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</si>
  <si>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</si>
  <si>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</si>
  <si>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</si>
  <si>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</si>
  <si>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</si>
  <si>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</si>
  <si>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</si>
  <si>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</si>
  <si>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</si>
  <si>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</si>
  <si>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</si>
  <si>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</si>
  <si>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</si>
  <si>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</si>
  <si>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</si>
  <si>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</si>
  <si>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</si>
  <si>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</si>
  <si>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</si>
  <si>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</si>
  <si>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</si>
  <si>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</si>
  <si>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</si>
  <si>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</si>
  <si>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</si>
  <si>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</si>
  <si>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</si>
  <si>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</si>
  <si>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</si>
  <si>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</si>
  <si>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</si>
  <si>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</si>
  <si>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</si>
  <si>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</si>
  <si>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</si>
  <si>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</si>
  <si>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</si>
  <si>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</si>
  <si>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</si>
  <si>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</si>
  <si>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</si>
  <si>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</si>
  <si>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</si>
  <si>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</si>
  <si>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</si>
  <si>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</si>
  <si>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</si>
  <si>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</si>
  <si>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</si>
  <si>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</si>
  <si>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</si>
  <si>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</si>
  <si>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</si>
  <si>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</si>
  <si>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</si>
  <si>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</si>
  <si>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</si>
  <si>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</si>
  <si>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</si>
  <si>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</si>
  <si>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</si>
  <si>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</si>
  <si>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</si>
  <si>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</si>
  <si>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</si>
  <si>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</si>
  <si>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</si>
  <si>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</si>
  <si>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</si>
  <si>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</si>
  <si>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</si>
  <si>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</si>
  <si>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</si>
  <si>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</si>
  <si>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</si>
  <si>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</si>
  <si>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</si>
  <si>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</si>
  <si>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</si>
  <si>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</si>
  <si>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</si>
  <si>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</si>
  <si>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</si>
  <si>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</si>
  <si>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</si>
  <si>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</si>
  <si>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</si>
  <si>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</si>
  <si>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</si>
  <si>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</si>
  <si>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</si>
  <si>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</si>
  <si>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</si>
  <si>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</si>
  <si>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</si>
  <si>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</si>
  <si>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</si>
  <si>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</si>
  <si>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</si>
  <si>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</si>
  <si>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</si>
  <si>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</si>
  <si>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</si>
  <si>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</si>
  <si>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</si>
  <si>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</si>
  <si>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</si>
  <si>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</si>
  <si>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</si>
  <si>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</si>
  <si>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</si>
  <si>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</si>
  <si>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</si>
  <si>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</si>
  <si>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</si>
  <si>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</si>
  <si>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</si>
  <si>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</si>
  <si>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</si>
  <si>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</si>
  <si>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</si>
  <si>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</si>
  <si>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</si>
  <si>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</si>
  <si>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</si>
  <si>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</si>
  <si>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</si>
  <si>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</si>
  <si>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</si>
  <si>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</si>
  <si>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</si>
  <si>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</si>
  <si>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</si>
  <si>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</si>
  <si>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</si>
  <si>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</si>
  <si>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</si>
  <si>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</si>
  <si>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</si>
  <si>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</si>
  <si>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</si>
  <si>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</si>
  <si>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</si>
  <si>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</si>
  <si>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</si>
  <si>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</si>
  <si>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</si>
  <si>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</si>
  <si>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</si>
  <si>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</si>
  <si>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</si>
  <si>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</si>
  <si>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</si>
  <si>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</si>
  <si>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</si>
  <si>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</si>
  <si>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</si>
  <si>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</si>
  <si>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</si>
  <si>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</si>
  <si>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</si>
  <si>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</si>
  <si>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</si>
  <si>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</si>
  <si>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</si>
  <si>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</si>
  <si>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</si>
  <si>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</si>
  <si>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</si>
  <si>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</si>
  <si>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</si>
  <si>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</si>
  <si>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</si>
  <si>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</si>
  <si>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</si>
  <si>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</si>
  <si>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</si>
  <si>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</si>
  <si>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</si>
  <si>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</si>
  <si>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</si>
  <si>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</si>
  <si>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</si>
  <si>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</si>
  <si>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</si>
  <si>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</si>
  <si>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</si>
  <si>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</si>
  <si>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</si>
  <si>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</si>
  <si>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</si>
  <si>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</si>
  <si>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</si>
  <si>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</si>
  <si>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</si>
  <si>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</si>
  <si>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</si>
  <si>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</si>
  <si>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</si>
  <si>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</si>
  <si>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</si>
  <si>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</si>
  <si>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</si>
  <si>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</si>
  <si>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</si>
  <si>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</si>
  <si>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</si>
  <si>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</si>
  <si>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</si>
  <si>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</si>
  <si>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</si>
  <si>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</si>
  <si>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</si>
  <si>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</si>
  <si>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</si>
  <si>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</si>
  <si>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</si>
  <si>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</si>
  <si>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</si>
  <si>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</si>
  <si>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</si>
  <si>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</si>
  <si>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</si>
  <si>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</si>
  <si>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</si>
  <si>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</si>
  <si>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</si>
  <si>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</si>
  <si>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</si>
  <si>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</si>
  <si>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</si>
  <si>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</si>
  <si>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</si>
  <si>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</si>
  <si>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</si>
  <si>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</si>
  <si>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</si>
  <si>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</si>
  <si>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</si>
  <si>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</si>
  <si>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</si>
  <si>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</si>
  <si>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</si>
  <si>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</si>
  <si>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</si>
  <si>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</si>
  <si>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</si>
  <si>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</si>
  <si>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</si>
  <si>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</si>
  <si>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</si>
  <si>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</si>
  <si>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</si>
  <si>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</si>
  <si>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</si>
  <si>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</si>
  <si>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</si>
  <si>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</si>
  <si>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</si>
  <si>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</si>
  <si>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</si>
  <si>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</si>
  <si>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</si>
  <si>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</si>
  <si>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</si>
  <si>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</si>
  <si>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</si>
  <si>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</si>
  <si>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</si>
  <si>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</si>
  <si>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</si>
  <si>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</si>
  <si>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</si>
  <si>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</si>
  <si>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</si>
  <si>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</si>
  <si>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</si>
  <si>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</si>
  <si>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</si>
  <si>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</si>
  <si>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</si>
  <si>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</si>
  <si>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</si>
  <si>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</si>
  <si>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</si>
  <si>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</si>
  <si>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</si>
  <si>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</si>
  <si>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</si>
  <si>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</si>
  <si>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</si>
  <si>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</si>
  <si>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</si>
  <si>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</si>
  <si>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</si>
  <si>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</si>
  <si>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</si>
  <si>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</si>
  <si>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</si>
  <si>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</si>
  <si>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</si>
  <si>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</si>
  <si>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</si>
  <si>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</si>
  <si>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</si>
  <si>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</si>
  <si>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</si>
  <si>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</si>
  <si>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</si>
  <si>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</si>
  <si>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</si>
  <si>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</si>
  <si>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</si>
  <si>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</si>
  <si>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</si>
  <si>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</si>
  <si>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</si>
  <si>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</si>
  <si>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</si>
  <si>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</si>
  <si>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</si>
  <si>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</si>
  <si>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</si>
  <si>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</si>
  <si>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</si>
  <si>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</si>
  <si>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</si>
  <si>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</si>
  <si>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</si>
  <si>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</si>
  <si>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</si>
  <si>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</si>
  <si>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</si>
  <si>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</si>
  <si>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</si>
  <si>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</si>
  <si>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</si>
  <si>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</si>
  <si>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</si>
  <si>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</si>
  <si>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</si>
  <si>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</si>
  <si>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</si>
  <si>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</si>
  <si>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</si>
  <si>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</si>
  <si>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</si>
  <si>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</si>
  <si>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</si>
  <si>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</si>
  <si>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</si>
  <si>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</si>
  <si>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</si>
  <si>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</si>
  <si>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</si>
  <si>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</si>
  <si>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</si>
  <si>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</si>
  <si>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</si>
  <si>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</si>
  <si>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</si>
  <si>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</si>
  <si>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</si>
  <si>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</si>
  <si>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</si>
  <si>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</si>
  <si>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</si>
  <si>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</si>
  <si>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</si>
  <si>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</si>
  <si>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</si>
  <si>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</si>
  <si>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</si>
  <si>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</si>
  <si>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</si>
  <si>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</si>
  <si>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</si>
  <si>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</si>
  <si>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</si>
  <si>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</si>
  <si>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</si>
  <si>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</si>
  <si>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</si>
  <si>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</si>
  <si>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</si>
  <si>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</si>
  <si>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</si>
  <si>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</si>
  <si>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</si>
  <si>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</si>
  <si>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</si>
  <si>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</si>
  <si>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</si>
  <si>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</si>
  <si>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</si>
  <si>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</si>
  <si>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</si>
  <si>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</si>
  <si>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</si>
  <si>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</si>
  <si>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</si>
  <si>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</si>
  <si>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</si>
  <si>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</si>
  <si>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</si>
  <si>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</si>
  <si>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</si>
  <si>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</si>
  <si>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</si>
  <si>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</si>
  <si>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</si>
  <si>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</si>
  <si>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</si>
  <si>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</si>
  <si>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</si>
  <si>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</si>
  <si>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</si>
  <si>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</si>
  <si>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</si>
  <si>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</si>
  <si>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</si>
  <si>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</si>
  <si>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</si>
  <si>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</si>
  <si>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</si>
  <si>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</si>
  <si>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</si>
  <si>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</si>
  <si>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</si>
  <si>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</si>
  <si>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</si>
  <si>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</si>
  <si>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</si>
  <si>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</si>
  <si>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</si>
  <si>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</si>
  <si>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</si>
  <si>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</si>
  <si>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</si>
  <si>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</si>
  <si>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</si>
  <si>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</si>
  <si>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</si>
  <si>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</si>
  <si>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</si>
  <si>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</si>
  <si>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</si>
  <si>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</si>
  <si>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</si>
  <si>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</si>
  <si>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</si>
  <si>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</si>
  <si>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</si>
  <si>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</si>
  <si>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</si>
  <si>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</si>
  <si>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</si>
  <si>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</si>
  <si>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</si>
  <si>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</si>
  <si>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</si>
  <si>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</si>
  <si>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</si>
  <si>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</si>
  <si>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</si>
  <si>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</si>
  <si>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</si>
  <si>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</si>
  <si>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</si>
  <si>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</si>
  <si>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</si>
  <si>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</si>
  <si>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</si>
  <si>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</si>
  <si>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</si>
  <si>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</si>
  <si>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</si>
  <si>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</si>
  <si>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</si>
  <si>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</si>
  <si>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</si>
  <si>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</si>
  <si>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</si>
  <si>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</si>
  <si>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</si>
  <si>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</si>
  <si>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</si>
  <si>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</si>
  <si>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</si>
  <si>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</si>
  <si>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</si>
  <si>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</si>
  <si>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</si>
  <si>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</si>
  <si>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</si>
  <si>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</si>
  <si>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</si>
  <si>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</si>
  <si>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</si>
  <si>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</si>
  <si>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</si>
  <si>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</si>
  <si>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</si>
  <si>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</si>
  <si>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</si>
  <si>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</si>
  <si>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</si>
  <si>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</si>
  <si>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</si>
  <si>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</si>
  <si>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</si>
  <si>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</si>
  <si>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</si>
  <si>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</si>
  <si>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</si>
  <si>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</si>
  <si>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</si>
  <si>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</si>
  <si>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</si>
  <si>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</si>
  <si>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</si>
  <si>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</si>
  <si>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</si>
  <si>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</si>
  <si>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</si>
  <si>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</si>
  <si>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</si>
  <si>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</si>
  <si>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</si>
  <si>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</si>
  <si>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</si>
  <si>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</si>
  <si>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</si>
  <si>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</si>
  <si>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</si>
  <si>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</si>
  <si>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</si>
  <si>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</si>
  <si>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</si>
  <si>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</si>
  <si>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</si>
  <si>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</si>
  <si>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</si>
  <si>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</si>
  <si>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</si>
  <si>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</si>
  <si>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</si>
  <si>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</si>
  <si>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</si>
  <si>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</si>
  <si>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</si>
  <si>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</si>
  <si>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</si>
  <si>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</si>
  <si>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</si>
  <si>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</si>
  <si>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</si>
  <si>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</si>
  <si>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</si>
  <si>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</si>
  <si>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</si>
  <si>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</si>
  <si>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</si>
  <si>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</si>
  <si>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</si>
  <si>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</si>
  <si>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</si>
  <si>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</si>
  <si>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</si>
  <si>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</si>
  <si>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</si>
  <si>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</si>
  <si>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</si>
  <si>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</si>
  <si>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</si>
  <si>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</si>
  <si>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</si>
  <si>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</si>
  <si>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</si>
  <si>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</si>
  <si>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</si>
  <si>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</si>
  <si>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</si>
  <si>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</si>
  <si>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</si>
  <si>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</si>
  <si>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</si>
  <si>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</si>
  <si>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</si>
  <si>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</si>
  <si>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</si>
  <si>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</si>
  <si>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</si>
  <si>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</si>
  <si>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</si>
  <si>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</si>
  <si>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</si>
  <si>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</si>
  <si>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</si>
  <si>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</si>
  <si>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</si>
  <si>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</si>
  <si>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</si>
  <si>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</si>
  <si>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</si>
  <si>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</si>
  <si>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</si>
  <si>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</si>
  <si>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</si>
  <si>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</si>
  <si>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</si>
  <si>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</si>
  <si>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</si>
  <si>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</si>
  <si>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</si>
  <si>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</si>
  <si>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</si>
  <si>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</si>
  <si>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</si>
  <si>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</si>
  <si>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</si>
  <si>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</si>
  <si>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</si>
  <si>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</si>
  <si>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</si>
  <si>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</si>
  <si>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</si>
  <si>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</si>
  <si>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</si>
  <si>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</si>
  <si>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</si>
  <si>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</si>
  <si>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</si>
  <si>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</si>
  <si>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</si>
  <si>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</si>
  <si>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</si>
  <si>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</si>
  <si>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</si>
  <si>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</si>
  <si>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</si>
  <si>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</si>
  <si>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</si>
  <si>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</si>
  <si>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</si>
  <si>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</si>
  <si>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</si>
  <si>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</si>
  <si>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</si>
  <si>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</si>
  <si>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</si>
  <si>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</si>
  <si>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</si>
  <si>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</si>
  <si>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</si>
  <si>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</si>
  <si>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</si>
  <si>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</si>
  <si>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</si>
  <si>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</si>
  <si>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</si>
  <si>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</si>
  <si>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</si>
  <si>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</si>
  <si>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</si>
  <si>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</si>
  <si>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</si>
  <si>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</si>
  <si>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</si>
  <si>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</si>
  <si>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</si>
  <si>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</si>
  <si>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</si>
  <si>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</si>
  <si>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</si>
  <si>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</si>
  <si>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</si>
  <si>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</si>
  <si>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</si>
  <si>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</si>
  <si>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</si>
  <si>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</si>
  <si>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</si>
  <si>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</si>
  <si>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</si>
  <si>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</si>
  <si>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</si>
  <si>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</si>
  <si>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</si>
  <si>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</si>
  <si>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</si>
  <si>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</si>
  <si>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</si>
  <si>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</si>
  <si>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</si>
  <si>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</si>
  <si>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</si>
  <si>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</si>
  <si>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</si>
  <si>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</si>
  <si>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</si>
  <si>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</si>
  <si>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</si>
  <si>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</si>
  <si>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</si>
  <si>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</si>
  <si>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</si>
  <si>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</si>
  <si>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</si>
  <si>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</si>
  <si>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</si>
  <si>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</si>
  <si>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</si>
  <si>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</si>
  <si>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</si>
  <si>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</si>
  <si>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</si>
  <si>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</si>
  <si>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</si>
  <si>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</si>
  <si>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</si>
  <si>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</si>
  <si>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</si>
  <si>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</si>
  <si>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</si>
  <si>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</si>
  <si>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</si>
  <si>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</si>
  <si>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</si>
  <si>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</si>
  <si>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</si>
  <si>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</si>
  <si>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</si>
  <si>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</si>
  <si>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</si>
  <si>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</si>
  <si>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</si>
  <si>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</si>
  <si>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</si>
  <si>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</si>
  <si>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</si>
  <si>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</si>
  <si>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</si>
  <si>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</si>
  <si>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</si>
  <si>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</si>
  <si>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</si>
  <si>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</si>
  <si>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</si>
  <si>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</si>
  <si>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</si>
  <si>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</si>
  <si>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</si>
  <si>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</si>
  <si>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</si>
  <si>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</si>
  <si>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</si>
  <si>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</si>
  <si>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</si>
  <si>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</si>
  <si>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</si>
  <si>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</si>
  <si>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</si>
  <si>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</si>
  <si>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</si>
  <si>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</si>
  <si>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</si>
  <si>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</si>
  <si>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</si>
  <si>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</si>
  <si>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</si>
  <si>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</si>
  <si>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</si>
  <si>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</si>
  <si>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</si>
  <si>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</si>
  <si>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</si>
  <si>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</si>
  <si>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</si>
  <si>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</si>
  <si>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</si>
  <si>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</si>
  <si>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</si>
  <si>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</si>
  <si>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</si>
  <si>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</si>
  <si>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</si>
  <si>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</si>
  <si>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</si>
  <si>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</si>
  <si>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</si>
  <si>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</si>
  <si>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</si>
  <si>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</si>
  <si>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</si>
  <si>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</si>
  <si>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</si>
  <si>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</si>
  <si>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</si>
  <si>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</si>
  <si>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</si>
  <si>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</si>
  <si>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</si>
  <si>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</si>
  <si>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</si>
  <si>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</si>
  <si>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</si>
  <si>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</si>
  <si>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</si>
  <si>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</si>
  <si>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</si>
  <si>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</si>
  <si>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</si>
  <si>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</si>
  <si>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</si>
  <si>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</si>
  <si>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</si>
  <si>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</si>
  <si>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</si>
  <si>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</si>
  <si>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</si>
  <si>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</si>
  <si>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</si>
  <si>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</si>
  <si>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</si>
  <si>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</si>
  <si>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</si>
  <si>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</si>
  <si>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</si>
  <si>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</si>
  <si>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</si>
  <si>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</si>
  <si>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</si>
  <si>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</si>
  <si>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</si>
  <si>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</si>
  <si>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</si>
  <si>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</si>
  <si>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</si>
  <si>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</si>
  <si>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</si>
  <si>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</si>
  <si>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</si>
  <si>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</si>
  <si>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</si>
  <si>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</si>
  <si>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</si>
  <si>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</si>
  <si>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</si>
  <si>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</si>
  <si>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</si>
  <si>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</si>
  <si>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</si>
  <si>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</si>
  <si>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</si>
  <si>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</si>
  <si>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</si>
  <si>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</si>
  <si>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</si>
  <si>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</si>
  <si>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</si>
  <si>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</si>
  <si>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</si>
  <si>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</si>
  <si>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</si>
  <si>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</si>
  <si>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</si>
  <si>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</si>
  <si>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</si>
  <si>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</si>
  <si>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</si>
  <si>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</si>
  <si>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</si>
  <si>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</si>
  <si>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</si>
  <si>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</si>
  <si>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</si>
  <si>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</si>
  <si>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</si>
  <si>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</si>
  <si>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</si>
  <si>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</si>
  <si>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</si>
  <si>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</si>
  <si>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</si>
  <si>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</si>
  <si>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</si>
  <si>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</si>
  <si>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</si>
  <si>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</si>
  <si>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</si>
  <si>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</si>
  <si>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</si>
  <si>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</si>
  <si>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</si>
  <si>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</si>
  <si>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</si>
  <si>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</si>
  <si>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</si>
  <si>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</si>
  <si>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</si>
  <si>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</si>
  <si>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</si>
  <si>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</si>
  <si>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</si>
  <si>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</si>
  <si>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</si>
  <si>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</si>
  <si>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</si>
  <si>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</si>
  <si>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</si>
  <si>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</si>
  <si>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</si>
  <si>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</si>
  <si>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</si>
  <si>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</si>
  <si>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</si>
  <si>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</si>
  <si>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</si>
  <si>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</si>
  <si>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</si>
  <si>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</si>
  <si>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</si>
  <si>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</si>
  <si>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</si>
  <si>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</si>
  <si>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</si>
  <si>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</si>
  <si>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</si>
  <si>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</si>
  <si>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</si>
  <si>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</si>
  <si>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</si>
  <si>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</si>
  <si>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</si>
  <si>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</si>
  <si>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</si>
  <si>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</si>
  <si>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</si>
  <si>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</si>
  <si>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</si>
  <si>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</si>
  <si>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</si>
  <si>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</si>
  <si>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</si>
  <si>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</si>
  <si>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</si>
  <si>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</si>
  <si>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</si>
  <si>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</si>
  <si>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</si>
  <si>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</si>
  <si>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</si>
  <si>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</si>
  <si>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</si>
  <si>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</si>
  <si>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</si>
  <si>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</si>
  <si>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</si>
  <si>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</si>
  <si>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</si>
  <si>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</si>
  <si>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</si>
  <si>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</si>
  <si>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</si>
  <si>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</si>
  <si>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</si>
  <si>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</si>
  <si>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</si>
  <si>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</si>
  <si>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</si>
  <si>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</si>
  <si>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</si>
  <si>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</si>
  <si>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</si>
  <si>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</si>
  <si>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</si>
  <si>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</si>
  <si>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</si>
  <si>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</si>
  <si>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</si>
  <si>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</si>
  <si>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</si>
  <si>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</si>
  <si>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</si>
  <si>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</si>
  <si>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</si>
  <si>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</si>
  <si>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</si>
  <si>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</si>
  <si>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</si>
  <si>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</si>
  <si>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</si>
  <si>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</si>
  <si>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</si>
  <si>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</si>
  <si>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</si>
  <si>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</si>
  <si>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</si>
  <si>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</si>
  <si>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</si>
  <si>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</si>
  <si>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</si>
  <si>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</si>
  <si>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</si>
  <si>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</si>
  <si>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</si>
  <si>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</si>
  <si>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</si>
  <si>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</si>
  <si>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</si>
  <si>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</si>
  <si>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</si>
  <si>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</si>
  <si>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</si>
  <si>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</si>
  <si>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</si>
  <si>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</si>
  <si>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</si>
  <si>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</si>
  <si>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</si>
  <si>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</si>
  <si>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</si>
  <si>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</si>
  <si>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</si>
  <si>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</si>
  <si>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</si>
  <si>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</si>
  <si>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</si>
  <si>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</si>
  <si>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</si>
  <si>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</si>
  <si>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</si>
  <si>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</si>
  <si>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</si>
  <si>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</si>
  <si>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</si>
  <si>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</si>
  <si>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</si>
  <si>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</si>
  <si>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</si>
  <si>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</si>
  <si>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</si>
  <si>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</si>
  <si>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</si>
  <si>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</si>
  <si>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</si>
  <si>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</si>
  <si>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</si>
  <si>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</si>
  <si>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</si>
  <si>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</si>
  <si>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</si>
  <si>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</si>
  <si>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</si>
  <si>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</si>
  <si>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</si>
  <si>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</si>
  <si>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</si>
  <si>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</si>
  <si>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</si>
  <si>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</si>
  <si>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</si>
  <si>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</si>
  <si>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</si>
  <si>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</si>
  <si>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</si>
  <si>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</si>
  <si>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</si>
  <si>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</si>
  <si>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</si>
  <si>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</si>
  <si>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</si>
  <si>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</si>
  <si>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</si>
  <si>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</si>
  <si>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</si>
  <si>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</si>
  <si>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</si>
  <si>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</si>
  <si>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</si>
  <si>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</si>
  <si>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</si>
  <si>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</si>
  <si>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</si>
  <si>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</si>
  <si>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</si>
  <si>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</si>
  <si>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</si>
  <si>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</si>
  <si>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</si>
  <si>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</si>
  <si>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</si>
  <si>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</si>
  <si>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</si>
  <si>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</si>
  <si>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</si>
  <si>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</si>
  <si>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</si>
  <si>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</si>
  <si>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</si>
  <si>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</si>
  <si>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</si>
  <si>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</si>
  <si>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</si>
  <si>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</si>
  <si>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</si>
  <si>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</si>
  <si>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</si>
  <si>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</si>
  <si>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</si>
  <si>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</si>
  <si>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</si>
  <si>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</si>
  <si>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</si>
  <si>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</si>
  <si>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</si>
  <si>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</si>
  <si>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</si>
  <si>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</si>
  <si>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</si>
  <si>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</si>
  <si>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</si>
  <si>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</si>
  <si>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</si>
  <si>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</si>
  <si>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</si>
  <si>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</si>
  <si>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</si>
  <si>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</si>
  <si>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</si>
  <si>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</si>
  <si>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</si>
  <si>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</si>
  <si>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</si>
  <si>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</si>
  <si>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</si>
  <si>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</si>
  <si>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</si>
  <si>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</si>
  <si>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</si>
  <si>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</si>
  <si>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</si>
  <si>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</si>
  <si>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</si>
  <si>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</si>
  <si>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</si>
  <si>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</si>
  <si>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</si>
  <si>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</si>
  <si>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</si>
  <si>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</si>
  <si>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</si>
  <si>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</si>
  <si>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</si>
  <si>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</si>
  <si>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</si>
  <si>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</si>
  <si>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</si>
  <si>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</si>
  <si>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</si>
  <si>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</si>
  <si>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</si>
  <si>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</si>
  <si>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</si>
  <si>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</si>
  <si>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</si>
  <si>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</si>
  <si>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</si>
  <si>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</si>
  <si>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</si>
  <si>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</si>
  <si>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</si>
  <si>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</si>
  <si>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</si>
  <si>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</si>
  <si>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</si>
  <si>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</si>
  <si>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</si>
  <si>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</si>
  <si>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</si>
  <si>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</si>
  <si>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</si>
  <si>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</si>
  <si>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</si>
  <si>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</si>
  <si>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</si>
  <si>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</si>
  <si>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</si>
  <si>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</si>
  <si>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</si>
  <si>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</si>
  <si>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</si>
  <si>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</si>
  <si>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</si>
  <si>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</si>
  <si>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</si>
  <si>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</si>
  <si>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</si>
  <si>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</si>
  <si>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</si>
  <si>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</si>
  <si>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</si>
  <si>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</si>
  <si>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</si>
  <si>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</si>
  <si>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</si>
  <si>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</si>
  <si>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</si>
  <si>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</si>
  <si>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</si>
  <si>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</si>
  <si>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</si>
  <si>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</si>
  <si>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</si>
  <si>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</si>
  <si>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</si>
  <si>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</si>
  <si>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</si>
  <si>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</si>
  <si>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</si>
  <si>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</si>
  <si>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</si>
  <si>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</si>
  <si>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</si>
  <si>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</si>
  <si>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</si>
  <si>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</si>
  <si>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</si>
  <si>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</si>
  <si>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</si>
  <si>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</si>
  <si>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</si>
  <si>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</si>
  <si>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</si>
  <si>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</si>
  <si>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</si>
  <si>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</si>
  <si>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</si>
  <si>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</si>
  <si>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</si>
  <si>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</si>
  <si>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</si>
  <si>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</si>
  <si>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</si>
  <si>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</si>
  <si>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</si>
  <si>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</si>
  <si>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</si>
  <si>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</si>
  <si>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</si>
  <si>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</si>
  <si>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</si>
  <si>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</si>
  <si>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</si>
  <si>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</si>
  <si>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</si>
  <si>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</si>
  <si>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</si>
  <si>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</si>
  <si>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</si>
  <si>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</si>
  <si>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</si>
  <si>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</si>
  <si>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</si>
  <si>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</si>
  <si>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</si>
  <si>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</si>
  <si>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</si>
  <si>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</si>
  <si>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</si>
  <si>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</si>
  <si>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</si>
  <si>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</si>
  <si>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</si>
  <si>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</si>
  <si>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</si>
  <si>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</si>
  <si>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</si>
  <si>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</si>
  <si>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</si>
  <si>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</si>
  <si>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</si>
  <si>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</si>
  <si>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</si>
  <si>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</si>
  <si>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</si>
  <si>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</si>
  <si>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</si>
  <si>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</si>
  <si>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</si>
  <si>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</si>
  <si>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</si>
  <si>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</si>
  <si>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</si>
  <si>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</si>
  <si>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</si>
  <si>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</si>
  <si>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</si>
  <si>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</si>
  <si>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</si>
  <si>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</si>
  <si>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</si>
  <si>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</si>
  <si>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</si>
  <si>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</si>
  <si>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</si>
  <si>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</si>
  <si>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</si>
  <si>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</si>
  <si>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</si>
  <si>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</si>
  <si>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</si>
  <si>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</si>
  <si>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</si>
  <si>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</si>
  <si>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</si>
  <si>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</si>
  <si>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</si>
  <si>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</si>
  <si>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</si>
  <si>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</si>
  <si>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</si>
  <si>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</si>
  <si>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</si>
  <si>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</si>
  <si>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</si>
  <si>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</si>
  <si>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</si>
  <si>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</si>
  <si>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</si>
  <si>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</si>
  <si>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</si>
  <si>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</si>
  <si>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</si>
  <si>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</si>
  <si>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</si>
  <si>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</si>
  <si>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</si>
  <si>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</si>
  <si>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</si>
  <si>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</si>
  <si>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</si>
  <si>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</si>
  <si>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</si>
  <si>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</si>
  <si>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</si>
  <si>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</si>
  <si>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</si>
  <si>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</si>
  <si>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</si>
  <si>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</si>
  <si>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</si>
  <si>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</si>
  <si>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</si>
  <si>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</si>
  <si>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</si>
  <si>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</si>
  <si>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</si>
  <si>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</si>
  <si>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</si>
  <si>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</si>
  <si>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</si>
  <si>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</si>
  <si>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</si>
  <si>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</si>
  <si>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</si>
  <si>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</si>
  <si>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</si>
  <si>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</si>
  <si>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</si>
  <si>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</si>
  <si>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</si>
  <si>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</si>
  <si>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</si>
  <si>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</si>
  <si>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</si>
  <si>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</si>
  <si>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</si>
  <si>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</si>
  <si>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</si>
  <si>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</si>
  <si>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</si>
  <si>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</si>
  <si>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</si>
  <si>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</si>
  <si>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</si>
  <si>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</si>
  <si>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</si>
  <si>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</si>
  <si>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</si>
  <si>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</si>
  <si>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</si>
  <si>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</si>
  <si>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</si>
  <si>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</si>
  <si>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</si>
  <si>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</si>
  <si>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</si>
  <si>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</si>
  <si>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</si>
  <si>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</si>
  <si>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</si>
  <si>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</si>
  <si>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</si>
  <si>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</si>
  <si>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</si>
  <si>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</si>
  <si>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</si>
  <si>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</si>
  <si>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</si>
  <si>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</si>
  <si>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</si>
  <si>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</si>
  <si>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</si>
  <si>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</si>
  <si>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</si>
  <si>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</si>
  <si>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</si>
  <si>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</si>
  <si>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</si>
  <si>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</si>
  <si>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</si>
  <si>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</si>
  <si>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</si>
  <si>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</si>
  <si>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</si>
  <si>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</si>
  <si>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</si>
  <si>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</si>
  <si>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</si>
  <si>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</si>
  <si>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</si>
  <si>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</si>
  <si>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</si>
  <si>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</si>
  <si>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</si>
  <si>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</si>
  <si>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</si>
  <si>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</si>
  <si>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</si>
  <si>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</si>
  <si>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</si>
  <si>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</si>
  <si>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</si>
  <si>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</si>
  <si>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</si>
  <si>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</si>
  <si>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</si>
  <si>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</si>
  <si>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</si>
  <si>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</si>
  <si>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</si>
  <si>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</si>
  <si>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</si>
  <si>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</si>
  <si>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</si>
  <si>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</si>
  <si>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</si>
  <si>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</si>
  <si>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</si>
  <si>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</si>
  <si>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</si>
  <si>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</si>
  <si>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</si>
  <si>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</si>
  <si>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</si>
  <si>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</si>
  <si>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</si>
  <si>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</si>
  <si>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</si>
  <si>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</si>
  <si>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</si>
  <si>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</si>
  <si>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</si>
  <si>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</si>
  <si>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</si>
  <si>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</si>
  <si>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</si>
  <si>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</si>
  <si>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</si>
  <si>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</si>
  <si>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</si>
  <si>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</si>
  <si>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</si>
  <si>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</si>
  <si>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</si>
  <si>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</si>
  <si>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</si>
  <si>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</si>
  <si>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</si>
  <si>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</si>
  <si>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</si>
  <si>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</si>
  <si>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</si>
  <si>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</si>
  <si>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</si>
  <si>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</si>
  <si>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</si>
  <si>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</si>
  <si>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</si>
  <si>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</si>
  <si>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</si>
  <si>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</si>
  <si>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</si>
  <si>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</si>
  <si>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</si>
  <si>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</si>
  <si>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</si>
  <si>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</si>
  <si>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</si>
  <si>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</si>
  <si>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</si>
  <si>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</si>
  <si>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</si>
  <si>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</si>
  <si>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</si>
  <si>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</si>
  <si>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</si>
  <si>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</si>
  <si>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</si>
  <si>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</si>
  <si>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</si>
  <si>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</si>
  <si>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</si>
  <si>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</si>
  <si>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</si>
  <si>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</si>
  <si>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</si>
  <si>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</si>
  <si>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</si>
  <si>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</si>
  <si>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</si>
  <si>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</si>
  <si>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</si>
  <si>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</si>
  <si>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</si>
  <si>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</si>
  <si>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</si>
  <si>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</si>
  <si>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</si>
  <si>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</si>
  <si>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</si>
  <si>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</si>
  <si>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</si>
  <si>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</si>
  <si>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</si>
  <si>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</si>
  <si>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</si>
  <si>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</si>
  <si>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</si>
  <si>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</si>
  <si>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</si>
  <si>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</si>
  <si>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</si>
  <si>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</si>
  <si>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</si>
  <si>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</si>
  <si>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</si>
  <si>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</si>
  <si>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</si>
  <si>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</si>
  <si>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</si>
  <si>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</si>
  <si>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</si>
  <si>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</si>
  <si>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</si>
  <si>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</si>
  <si>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</si>
  <si>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</si>
  <si>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</si>
  <si>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</si>
  <si>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</si>
  <si>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</si>
  <si>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</si>
  <si>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</si>
  <si>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</si>
  <si>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</si>
  <si>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</si>
  <si>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</si>
  <si>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</si>
  <si>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</si>
  <si>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</si>
  <si>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</si>
  <si>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</si>
  <si>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</si>
  <si>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</si>
  <si>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</si>
  <si>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</si>
  <si>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</si>
  <si>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</si>
  <si>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</si>
  <si>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</si>
  <si>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</si>
  <si>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</si>
  <si>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</si>
  <si>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</si>
  <si>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</si>
  <si>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</si>
  <si>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</si>
  <si>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</si>
  <si>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</si>
  <si>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</si>
  <si>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</si>
  <si>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</si>
  <si>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</si>
  <si>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</si>
  <si>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</si>
  <si>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</si>
  <si>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</si>
  <si>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</si>
  <si>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</si>
  <si>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</si>
  <si>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</si>
  <si>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</si>
  <si>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</si>
  <si>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</si>
  <si>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</si>
  <si>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</si>
  <si>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</si>
  <si>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</si>
  <si>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</si>
  <si>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</si>
  <si>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</si>
  <si>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</si>
  <si>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</si>
  <si>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</si>
  <si>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</si>
  <si>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</si>
  <si>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</si>
  <si>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</si>
  <si>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</si>
  <si>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</si>
  <si>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</si>
  <si>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</si>
  <si>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</si>
  <si>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</si>
  <si>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</si>
  <si>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</si>
  <si>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</si>
  <si>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</si>
  <si>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</si>
  <si>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</si>
  <si>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</si>
  <si>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</si>
  <si>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</si>
  <si>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</si>
  <si>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</si>
  <si>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</si>
  <si>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</si>
  <si>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</si>
  <si>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</si>
  <si>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</si>
  <si>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</si>
  <si>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</si>
  <si>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</si>
  <si>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</si>
  <si>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</si>
  <si>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</si>
  <si>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</si>
  <si>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</si>
  <si>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</si>
  <si>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</si>
  <si>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</si>
  <si>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</si>
  <si>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</si>
  <si>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</si>
  <si>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</si>
  <si>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</si>
  <si>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</si>
  <si>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</si>
  <si>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</si>
  <si>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</si>
  <si>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</si>
  <si>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</si>
  <si>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</si>
  <si>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</si>
  <si>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</si>
  <si>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</si>
  <si>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</si>
  <si>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</si>
  <si>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</si>
  <si>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</si>
  <si>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</si>
  <si>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</si>
  <si>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</si>
  <si>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</si>
  <si>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</si>
  <si>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</si>
  <si>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</si>
  <si>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</si>
  <si>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</si>
  <si>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</si>
  <si>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</si>
  <si>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</si>
  <si>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</si>
  <si>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</si>
  <si>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</si>
  <si>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</si>
  <si>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</si>
  <si>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</si>
  <si>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</si>
  <si>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</si>
  <si>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</si>
  <si>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</si>
  <si>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</si>
  <si>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</si>
  <si>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</si>
  <si>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</si>
  <si>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</si>
  <si>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</si>
  <si>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</si>
  <si>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</si>
  <si>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</si>
  <si>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</si>
  <si>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</si>
  <si>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</si>
  <si>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</si>
  <si>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</si>
  <si>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</si>
  <si>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</si>
  <si>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</si>
  <si>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</si>
  <si>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</si>
  <si>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</si>
  <si>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</si>
  <si>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</si>
  <si>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</si>
  <si>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</si>
  <si>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</si>
  <si>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</si>
  <si>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</si>
  <si>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</si>
  <si>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</si>
  <si>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</si>
  <si>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</si>
  <si>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</si>
  <si>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</si>
  <si>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</si>
  <si>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</si>
  <si>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</si>
  <si>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</si>
  <si>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</si>
  <si>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</si>
  <si>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</si>
  <si>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</si>
  <si>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</si>
  <si>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</si>
  <si>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</si>
  <si>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</si>
  <si>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</si>
  <si>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</si>
  <si>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</si>
  <si>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</si>
  <si>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</si>
  <si>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</si>
  <si>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</si>
  <si>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</si>
  <si>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</si>
  <si>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</si>
  <si>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</si>
  <si>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</si>
  <si>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</si>
  <si>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</si>
  <si>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</si>
  <si>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</si>
  <si>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</si>
  <si>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</si>
  <si>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</si>
  <si>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</si>
  <si>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</si>
  <si>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</si>
  <si>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</si>
  <si>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</si>
  <si>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</si>
  <si>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</si>
  <si>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</si>
  <si>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</si>
  <si>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</si>
  <si>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</si>
  <si>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</si>
  <si>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</si>
  <si>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</si>
  <si>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</si>
  <si>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</si>
  <si>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</si>
  <si>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</si>
  <si>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</si>
  <si>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</si>
  <si>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</si>
  <si>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</si>
  <si>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</si>
  <si>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</si>
  <si>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</si>
  <si>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</si>
  <si>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</si>
  <si>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</si>
  <si>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</si>
  <si>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</si>
  <si>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</si>
  <si>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</si>
  <si>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</si>
  <si>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</si>
  <si>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</si>
  <si>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</si>
  <si>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</si>
  <si>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</si>
  <si>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</si>
  <si>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</si>
  <si>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</si>
  <si>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</si>
  <si>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</si>
  <si>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</si>
  <si>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</si>
  <si>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</si>
  <si>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</si>
  <si>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</si>
  <si>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</si>
  <si>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</si>
  <si>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</si>
  <si>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</si>
  <si>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</si>
  <si>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</si>
  <si>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</si>
  <si>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</si>
  <si>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</si>
  <si>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</si>
  <si>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</si>
  <si>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</si>
  <si>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</si>
  <si>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</si>
  <si>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</si>
  <si>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</si>
  <si>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</si>
  <si>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</si>
  <si>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</si>
  <si>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</si>
  <si>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</si>
  <si>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</si>
  <si>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</si>
  <si>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</si>
  <si>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</si>
  <si>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</si>
  <si>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</si>
  <si>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</si>
  <si>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</si>
  <si>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</si>
  <si>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</si>
  <si>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</si>
  <si>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</si>
  <si>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</si>
  <si>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</si>
  <si>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</si>
  <si>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</si>
  <si>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</si>
  <si>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</si>
  <si>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</si>
  <si>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</si>
  <si>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</si>
  <si>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</si>
  <si>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</si>
  <si>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</si>
  <si>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</si>
  <si>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</si>
  <si>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</si>
  <si>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</si>
  <si>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</si>
  <si>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</si>
  <si>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</si>
  <si>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</si>
  <si>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</si>
  <si>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</si>
  <si>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</si>
  <si>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</si>
  <si>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</si>
  <si>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</si>
  <si>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</si>
  <si>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</si>
  <si>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</si>
  <si>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</si>
  <si>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</si>
  <si>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</si>
  <si>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</si>
  <si>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</si>
  <si>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</si>
  <si>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</si>
  <si>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</si>
  <si>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</si>
  <si>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</si>
  <si>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</si>
  <si>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</si>
  <si>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</si>
  <si>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</si>
  <si>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</si>
  <si>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</si>
  <si>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</si>
  <si>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</si>
  <si>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</si>
  <si>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</si>
  <si>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</si>
  <si>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</si>
  <si>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</si>
  <si>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</si>
  <si>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</si>
  <si>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</si>
  <si>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</si>
  <si>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</si>
  <si>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</si>
  <si>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</si>
  <si>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</si>
  <si>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</si>
  <si>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</si>
  <si>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</si>
  <si>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</si>
  <si>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</si>
  <si>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</si>
  <si>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</si>
  <si>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</si>
  <si>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</si>
  <si>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</si>
  <si>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</si>
  <si>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</si>
  <si>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</si>
  <si>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</si>
  <si>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</si>
  <si>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</si>
  <si>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</si>
  <si>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</si>
  <si>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</si>
  <si>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</si>
  <si>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</si>
  <si>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</si>
  <si>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</si>
  <si>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</si>
  <si>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</si>
  <si>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</si>
  <si>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</si>
  <si>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</si>
  <si>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</si>
  <si>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</si>
  <si>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</si>
  <si>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</si>
  <si>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</si>
  <si>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</si>
  <si>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</si>
  <si>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</si>
  <si>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</si>
  <si>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</si>
  <si>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</si>
  <si>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</si>
  <si>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</si>
  <si>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</si>
  <si>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</si>
  <si>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</si>
  <si>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</si>
  <si>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</si>
  <si>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</si>
  <si>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</si>
  <si>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</si>
  <si>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</si>
  <si>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</si>
  <si>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</si>
  <si>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</si>
  <si>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</si>
  <si>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</si>
  <si>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</si>
  <si>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</si>
  <si>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</si>
  <si>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</si>
  <si>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</si>
  <si>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</si>
  <si>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</si>
  <si>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</si>
  <si>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</si>
  <si>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</si>
  <si>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</si>
  <si>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</si>
  <si>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</si>
  <si>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</si>
  <si>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</si>
  <si>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</si>
  <si>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</si>
  <si>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</si>
  <si>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</si>
  <si>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</si>
  <si>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</si>
  <si>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</si>
  <si>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</si>
  <si>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</si>
  <si>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</si>
  <si>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</si>
  <si>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</si>
  <si>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</si>
  <si>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</si>
  <si>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</si>
  <si>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</si>
  <si>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</si>
  <si>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</si>
  <si>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</si>
  <si>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</si>
  <si>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</si>
  <si>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</si>
  <si>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</si>
  <si>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</si>
  <si>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</si>
  <si>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</si>
  <si>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</si>
  <si>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</si>
  <si>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</si>
  <si>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</si>
  <si>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</si>
  <si>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</si>
  <si>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</si>
  <si>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</si>
  <si>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</si>
  <si>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</si>
  <si>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</si>
  <si>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</si>
  <si>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</si>
  <si>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</si>
  <si>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</si>
  <si>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</si>
  <si>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</si>
  <si>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</si>
  <si>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</si>
  <si>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</si>
  <si>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</si>
  <si>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</si>
  <si>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</si>
  <si>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</si>
  <si>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</si>
  <si>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</si>
  <si>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</si>
  <si>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</si>
  <si>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</si>
  <si>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</si>
  <si>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</si>
  <si>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</si>
  <si>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</si>
  <si>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</si>
  <si>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</si>
  <si>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</si>
  <si>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</si>
  <si>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</si>
  <si>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</si>
  <si>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</si>
  <si>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</si>
  <si>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</si>
  <si>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</si>
  <si>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</si>
  <si>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</si>
  <si>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</si>
  <si>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</si>
  <si>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</si>
  <si>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</si>
  <si>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</si>
  <si>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</si>
  <si>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</si>
  <si>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</si>
  <si>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</si>
  <si>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</si>
  <si>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</si>
  <si>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</si>
  <si>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</si>
  <si>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</si>
  <si>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</si>
  <si>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</si>
  <si>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</si>
  <si>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</si>
  <si>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</si>
  <si>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</si>
  <si>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</si>
  <si>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</si>
  <si>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</si>
  <si>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</si>
  <si>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</si>
  <si>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</si>
  <si>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</si>
  <si>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</si>
  <si>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</si>
  <si>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</si>
  <si>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</si>
  <si>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</si>
  <si>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</si>
  <si>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</si>
  <si>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</si>
  <si>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</si>
  <si>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</si>
  <si>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</si>
  <si>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</si>
  <si>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</si>
  <si>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</si>
  <si>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</si>
  <si>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</si>
  <si>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</si>
  <si>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</si>
  <si>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</si>
  <si>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</si>
  <si>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</si>
  <si>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</si>
  <si>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</si>
  <si>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</si>
  <si>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</si>
  <si>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</si>
  <si>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</si>
  <si>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</si>
  <si>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</si>
  <si>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</si>
  <si>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</si>
  <si>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</si>
  <si>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</si>
  <si>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</si>
  <si>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</si>
  <si>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</si>
  <si>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</si>
  <si>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</si>
  <si>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</si>
  <si>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</si>
  <si>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</si>
  <si>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</si>
  <si>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</si>
  <si>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</si>
  <si>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</si>
  <si>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</si>
  <si>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</si>
  <si>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</si>
  <si>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</si>
  <si>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</si>
  <si>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</si>
  <si>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</si>
  <si>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</si>
  <si>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</si>
  <si>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</si>
  <si>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</si>
  <si>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</si>
  <si>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</si>
  <si>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</si>
  <si>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</si>
  <si>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</si>
  <si>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</si>
  <si>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</si>
  <si>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</si>
  <si>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</si>
  <si>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</si>
  <si>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</si>
  <si>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</si>
  <si>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</si>
  <si>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</si>
  <si>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</si>
  <si>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</si>
  <si>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</si>
  <si>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</si>
  <si>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</si>
  <si>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</si>
  <si>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</si>
  <si>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</si>
  <si>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</si>
  <si>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</si>
  <si>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</si>
  <si>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</si>
  <si>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</si>
  <si>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</si>
  <si>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</si>
  <si>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</si>
  <si>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</si>
  <si>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</si>
  <si>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</si>
  <si>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</si>
  <si>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</si>
  <si>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</si>
  <si>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</si>
  <si>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</si>
  <si>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</si>
  <si>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</si>
  <si>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</si>
  <si>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</si>
  <si>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</si>
  <si>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</si>
  <si>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</si>
  <si>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</si>
  <si>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</si>
  <si>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</si>
  <si>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</si>
  <si>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</si>
  <si>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</si>
  <si>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</si>
  <si>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</si>
  <si>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</si>
  <si>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</si>
  <si>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</si>
  <si>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</si>
  <si>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</si>
  <si>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</si>
  <si>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</si>
  <si>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</si>
  <si>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</si>
  <si>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</si>
  <si>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</si>
  <si>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</si>
  <si>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</si>
  <si>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</si>
  <si>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</si>
  <si>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</si>
  <si>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</si>
  <si>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</si>
  <si>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</si>
  <si>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</si>
  <si>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</si>
  <si>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</si>
  <si>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</si>
  <si>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</si>
  <si>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</si>
  <si>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</si>
  <si>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</si>
  <si>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</si>
  <si>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</si>
  <si>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</si>
  <si>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</si>
  <si>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</si>
  <si>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</si>
  <si>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</si>
  <si>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</si>
  <si>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</si>
  <si>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</si>
  <si>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</si>
  <si>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</si>
  <si>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</si>
  <si>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</si>
  <si>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</si>
  <si>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</si>
  <si>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</si>
  <si>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</si>
  <si>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</si>
  <si>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</si>
  <si>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</si>
  <si>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</si>
  <si>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</si>
  <si>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</si>
  <si>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</si>
  <si>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</si>
  <si>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</si>
  <si>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</si>
  <si>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</si>
  <si>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</si>
  <si>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</si>
  <si>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</si>
  <si>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</si>
  <si>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</si>
  <si>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</si>
  <si>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</si>
  <si>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</si>
  <si>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</si>
  <si>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</si>
  <si>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</si>
  <si>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</si>
  <si>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</si>
  <si>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</si>
  <si>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</si>
  <si>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</si>
  <si>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</si>
  <si>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</si>
  <si>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</si>
  <si>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</si>
  <si>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</si>
  <si>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</si>
  <si>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</si>
  <si>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</si>
  <si>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</si>
  <si>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</si>
  <si>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</si>
  <si>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</si>
  <si>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</si>
  <si>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</si>
  <si>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</si>
  <si>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</si>
  <si>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</si>
  <si>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</si>
  <si>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</si>
  <si>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</si>
  <si>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</si>
  <si>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</si>
  <si>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</si>
  <si>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</si>
  <si>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</si>
  <si>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</si>
  <si>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</si>
  <si>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</si>
  <si>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</si>
  <si>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</si>
  <si>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</si>
  <si>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</si>
  <si>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</si>
  <si>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</si>
  <si>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</si>
  <si>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</si>
  <si>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</si>
  <si>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</si>
  <si>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</si>
  <si>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</si>
  <si>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</si>
  <si>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</si>
  <si>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</si>
  <si>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</si>
  <si>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</si>
  <si>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</si>
  <si>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</si>
  <si>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</si>
  <si>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</si>
  <si>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</si>
  <si>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</si>
  <si>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</si>
  <si>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</si>
  <si>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</si>
  <si>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</si>
  <si>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</si>
  <si>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</si>
  <si>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</si>
  <si>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</si>
  <si>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</si>
  <si>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</si>
  <si>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</si>
  <si>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</si>
  <si>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</si>
  <si>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</si>
  <si>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</si>
  <si>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</si>
  <si>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</si>
  <si>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</si>
  <si>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</si>
  <si>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</si>
  <si>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</si>
  <si>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</si>
  <si>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</si>
  <si>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</si>
  <si>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</si>
  <si>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</si>
  <si>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</si>
  <si>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</si>
  <si>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</si>
  <si>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</si>
  <si>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</si>
  <si>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</si>
  <si>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</si>
  <si>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</si>
  <si>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</si>
  <si>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</si>
  <si>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</si>
  <si>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</si>
  <si>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</si>
  <si>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</si>
  <si>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</si>
  <si>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</si>
  <si>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</si>
  <si>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</si>
  <si>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</si>
  <si>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</si>
  <si>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</si>
  <si>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</si>
  <si>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</si>
  <si>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</si>
  <si>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</si>
  <si>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</si>
  <si>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</si>
  <si>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</si>
  <si>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</si>
  <si>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</si>
  <si>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</si>
  <si>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</si>
  <si>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</si>
  <si>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</si>
  <si>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</si>
  <si>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</si>
  <si>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</si>
  <si>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</si>
  <si>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</si>
  <si>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</si>
  <si>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</si>
  <si>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</si>
  <si>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</si>
  <si>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</si>
  <si>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</si>
  <si>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</si>
  <si>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</si>
  <si>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</si>
  <si>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</si>
  <si>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</si>
  <si>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</si>
  <si>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</si>
  <si>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</si>
  <si>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</si>
  <si>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</si>
  <si>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</si>
  <si>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</si>
  <si>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</si>
  <si>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</si>
  <si>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</si>
  <si>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</si>
  <si>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</si>
  <si>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</si>
  <si>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</si>
  <si>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</si>
  <si>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</si>
  <si>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</si>
  <si>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</si>
  <si>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</si>
  <si>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</si>
  <si>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</si>
  <si>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</si>
  <si>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</si>
  <si>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</si>
  <si>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</si>
  <si>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</si>
  <si>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</si>
  <si>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</si>
  <si>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</si>
  <si>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</si>
  <si>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</si>
  <si>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</si>
  <si>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</si>
  <si>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</si>
  <si>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</si>
  <si>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</si>
  <si>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</si>
  <si>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</si>
  <si>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</si>
  <si>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</si>
  <si>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</si>
  <si>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</si>
  <si>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</si>
  <si>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</si>
  <si>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</si>
  <si>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</si>
  <si>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</si>
  <si>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</si>
  <si>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</si>
  <si>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</si>
  <si>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</si>
  <si>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</si>
  <si>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</si>
  <si>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</si>
  <si>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</si>
  <si>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</si>
  <si>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</si>
  <si>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</si>
  <si>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</si>
  <si>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</si>
  <si>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</si>
  <si>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</si>
  <si>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</si>
  <si>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</si>
  <si>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</si>
  <si>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</si>
  <si>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</si>
  <si>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</si>
  <si>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</si>
  <si>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</si>
  <si>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</si>
  <si>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</si>
  <si>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</si>
  <si>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</si>
  <si>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</si>
  <si>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</si>
  <si>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</si>
  <si>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</si>
  <si>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</si>
  <si>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</si>
  <si>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</si>
  <si>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</si>
  <si>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</si>
  <si>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</si>
  <si>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</si>
  <si>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</si>
  <si>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</si>
  <si>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</si>
  <si>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</si>
  <si>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</si>
  <si>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</si>
  <si>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</si>
  <si>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</si>
  <si>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</si>
  <si>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</si>
  <si>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</si>
  <si>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</si>
  <si>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</si>
  <si>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</si>
  <si>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</si>
  <si>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</si>
  <si>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</si>
  <si>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</si>
  <si>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</si>
  <si>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</si>
  <si>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</si>
  <si>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</si>
  <si>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</si>
  <si>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</si>
  <si>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</si>
  <si>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</si>
  <si>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</si>
  <si>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</si>
  <si>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</si>
  <si>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</si>
  <si>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</si>
  <si>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</si>
  <si>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</si>
  <si>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</si>
  <si>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</si>
  <si>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</si>
  <si>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</si>
  <si>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</si>
  <si>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</si>
  <si>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</si>
  <si>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</si>
  <si>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</si>
  <si>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</si>
  <si>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</si>
  <si>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</si>
  <si>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</si>
  <si>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</si>
  <si>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</si>
  <si>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</si>
  <si>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</si>
  <si>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</si>
  <si>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</si>
  <si>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</si>
  <si>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</si>
  <si>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</si>
  <si>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</si>
  <si>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</si>
  <si>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</si>
  <si>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</si>
  <si>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</si>
  <si>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</si>
  <si>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</si>
  <si>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</si>
  <si>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</si>
  <si>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</si>
  <si>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</si>
  <si>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</si>
  <si>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</si>
  <si>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</si>
  <si>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</si>
  <si>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</si>
  <si>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</si>
  <si>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</si>
  <si>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</si>
  <si>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</si>
  <si>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</si>
  <si>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</si>
  <si>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</si>
  <si>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</si>
  <si>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</si>
  <si>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</si>
  <si>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</si>
  <si>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</si>
  <si>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</si>
  <si>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</si>
  <si>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</si>
  <si>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</si>
  <si>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</si>
  <si>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</si>
  <si>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</si>
  <si>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</si>
  <si>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</si>
  <si>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</si>
  <si>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</si>
  <si>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</si>
  <si>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</si>
  <si>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</si>
  <si>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</si>
  <si>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</si>
  <si>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</si>
  <si>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</si>
  <si>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</si>
  <si>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</si>
  <si>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</si>
  <si>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</si>
  <si>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</si>
  <si>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</si>
  <si>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</si>
  <si>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</si>
  <si>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</si>
  <si>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</si>
  <si>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</si>
  <si>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</si>
  <si>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</si>
  <si>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</si>
  <si>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</si>
  <si>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</si>
  <si>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</si>
  <si>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</si>
  <si>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</si>
  <si>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</si>
  <si>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</si>
  <si>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</si>
  <si>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</si>
  <si>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</si>
  <si>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</si>
  <si>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</si>
  <si>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</si>
  <si>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</si>
  <si>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</si>
  <si>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</si>
  <si>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</si>
  <si>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</si>
  <si>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</si>
  <si>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</si>
  <si>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</si>
  <si>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</si>
  <si>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</si>
  <si>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</si>
  <si>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</si>
  <si>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</si>
  <si>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</si>
  <si>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</si>
  <si>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</si>
  <si>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</si>
  <si>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</si>
  <si>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</si>
  <si>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</si>
  <si>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</si>
  <si>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</si>
  <si>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</si>
  <si>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</si>
  <si>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</si>
  <si>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</si>
  <si>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</si>
  <si>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</si>
  <si>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</si>
  <si>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</si>
  <si>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</si>
  <si>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</si>
  <si>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</si>
  <si>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</si>
  <si>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</si>
  <si>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</si>
  <si>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</si>
  <si>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</si>
  <si>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</si>
  <si>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</si>
  <si>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</si>
  <si>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</si>
  <si>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</si>
  <si>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</si>
  <si>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</si>
  <si>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</si>
  <si>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</si>
  <si>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</si>
  <si>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</si>
  <si>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</si>
  <si>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</si>
  <si>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</si>
  <si>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</si>
  <si>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</si>
  <si>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</si>
  <si>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</si>
  <si>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</si>
  <si>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</si>
  <si>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</si>
  <si>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</si>
  <si>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</si>
  <si>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</si>
  <si>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</si>
  <si>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</si>
  <si>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</si>
  <si>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</si>
  <si>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</si>
  <si>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</si>
  <si>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</si>
  <si>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</si>
  <si>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</si>
  <si>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</si>
  <si>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</si>
  <si>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</si>
  <si>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</si>
  <si>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</si>
  <si>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</si>
  <si>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</si>
  <si>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</si>
  <si>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</si>
  <si>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</si>
  <si>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</si>
  <si>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</si>
  <si>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</si>
  <si>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</si>
  <si>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</si>
  <si>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</si>
  <si>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</si>
  <si>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</si>
  <si>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</si>
  <si>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</si>
  <si>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</si>
  <si>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</si>
  <si>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</si>
  <si>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</si>
  <si>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</si>
  <si>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</si>
  <si>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</si>
  <si>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</si>
  <si>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</si>
  <si>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</si>
  <si>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</si>
  <si>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</si>
  <si>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</si>
  <si>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</si>
  <si>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</si>
  <si>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</si>
  <si>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</si>
  <si>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</si>
  <si>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</si>
  <si>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</si>
  <si>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</si>
  <si>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</si>
  <si>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</si>
  <si>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</si>
  <si>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</si>
  <si>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</si>
  <si>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</si>
  <si>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</si>
  <si>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</si>
  <si>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</si>
  <si>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</si>
  <si>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</si>
  <si>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</si>
  <si>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</si>
  <si>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</si>
  <si>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</si>
  <si>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</si>
  <si>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</si>
  <si>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</si>
  <si>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</si>
  <si>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</si>
  <si>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</si>
  <si>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</si>
  <si>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</si>
  <si>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</si>
  <si>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</si>
  <si>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</si>
  <si>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</si>
  <si>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</si>
  <si>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</si>
  <si>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</si>
  <si>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</si>
  <si>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</si>
  <si>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</si>
  <si>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</si>
  <si>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</si>
  <si>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</si>
  <si>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</si>
  <si>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</si>
  <si>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</si>
  <si>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</si>
  <si>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</si>
  <si>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</si>
  <si>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</si>
  <si>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</si>
  <si>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</si>
  <si>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</si>
  <si>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</si>
  <si>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</si>
  <si>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</si>
  <si>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</si>
  <si>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</si>
  <si>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</si>
  <si>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</si>
  <si>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</si>
  <si>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</si>
  <si>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</si>
  <si>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</si>
  <si>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</si>
  <si>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</si>
  <si>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</si>
  <si>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</si>
  <si>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</si>
  <si>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</si>
  <si>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</si>
  <si>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</si>
  <si>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</si>
  <si>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</si>
  <si>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</si>
  <si>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</si>
  <si>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</si>
  <si>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</si>
  <si>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</si>
  <si>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</si>
  <si>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</si>
  <si>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</si>
  <si>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</si>
  <si>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</si>
  <si>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</si>
  <si>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</si>
  <si>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</si>
  <si>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</si>
  <si>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</si>
  <si>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</si>
  <si>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</si>
  <si>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</si>
  <si>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</si>
  <si>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</si>
  <si>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</si>
  <si>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</si>
  <si>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</si>
  <si>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</si>
  <si>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</si>
  <si>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</si>
  <si>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</si>
  <si>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</si>
  <si>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</si>
  <si>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</si>
  <si>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</si>
  <si>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</si>
  <si>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</si>
  <si>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</si>
  <si>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</si>
  <si>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</si>
  <si>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</si>
  <si>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</si>
  <si>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</si>
  <si>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</si>
  <si>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</si>
  <si>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</si>
  <si>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</si>
  <si>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</si>
  <si>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</si>
  <si>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</si>
  <si>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</si>
  <si>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</si>
  <si>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</si>
  <si>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</si>
  <si>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</si>
  <si>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</si>
  <si>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</si>
  <si>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</si>
  <si>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</si>
  <si>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</si>
  <si>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</si>
  <si>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</si>
  <si>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</si>
  <si>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</si>
  <si>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</si>
  <si>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</si>
  <si>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</si>
  <si>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</si>
  <si>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</si>
  <si>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</si>
  <si>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</si>
  <si>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</si>
  <si>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</si>
  <si>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</si>
  <si>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</si>
  <si>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</si>
  <si>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</si>
  <si>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</si>
  <si>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</si>
  <si>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</si>
  <si>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</si>
  <si>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</si>
  <si>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</si>
  <si>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</si>
  <si>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</si>
  <si>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</si>
  <si>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</si>
  <si>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</si>
  <si>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</si>
  <si>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</si>
  <si>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</si>
  <si>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</si>
  <si>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</si>
  <si>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</si>
  <si>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</si>
  <si>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</si>
  <si>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</si>
  <si>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</si>
  <si>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</si>
  <si>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</si>
  <si>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</si>
  <si>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</si>
  <si>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</si>
  <si>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</si>
  <si>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</si>
  <si>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</si>
  <si>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</si>
  <si>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</si>
  <si>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</si>
  <si>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</si>
  <si>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</si>
  <si>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</si>
  <si>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</si>
  <si>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</si>
  <si>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</si>
  <si>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</si>
  <si>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</si>
  <si>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</si>
  <si>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</si>
  <si>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</si>
  <si>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</si>
  <si>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</si>
  <si>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</si>
  <si>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</si>
  <si>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</si>
  <si>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</si>
  <si>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</si>
  <si>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</si>
  <si>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</si>
  <si>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</si>
  <si>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</si>
  <si>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</si>
  <si>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</si>
  <si>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</si>
  <si>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</si>
  <si>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</si>
  <si>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</si>
  <si>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</si>
  <si>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</si>
  <si>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</si>
  <si>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</si>
  <si>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</si>
  <si>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</si>
  <si>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</si>
  <si>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</si>
  <si>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</si>
  <si>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</si>
  <si>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</si>
  <si>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</si>
  <si>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</si>
  <si>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</si>
  <si>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</si>
  <si>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</si>
  <si>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</si>
  <si>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</si>
  <si>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</si>
  <si>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</si>
  <si>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</si>
  <si>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</si>
  <si>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</si>
  <si>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</si>
  <si>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</si>
  <si>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</si>
  <si>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</si>
  <si>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</si>
  <si>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</si>
  <si>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</si>
  <si>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</si>
  <si>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</si>
  <si>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</si>
  <si>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</si>
  <si>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</si>
  <si>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</si>
  <si>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</si>
  <si>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</si>
  <si>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</si>
  <si>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</si>
  <si>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</si>
  <si>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</si>
  <si>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</si>
  <si>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</si>
  <si>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</si>
  <si>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</si>
  <si>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</si>
  <si>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</si>
  <si>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</si>
  <si>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</si>
  <si>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</si>
  <si>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</si>
  <si>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</si>
  <si>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</si>
  <si>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</si>
  <si>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</si>
  <si>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</si>
  <si>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</si>
  <si>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</si>
  <si>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</si>
  <si>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</si>
  <si>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</si>
  <si>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</si>
  <si>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</si>
  <si>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</si>
  <si>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</si>
  <si>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</si>
  <si>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</si>
  <si>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</si>
  <si>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</si>
  <si>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</si>
  <si>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</si>
  <si>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</si>
  <si>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</si>
  <si>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</si>
  <si>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</si>
  <si>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</si>
  <si>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</si>
  <si>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</si>
  <si>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</si>
  <si>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</si>
  <si>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</si>
  <si>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</si>
  <si>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</si>
  <si>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</si>
  <si>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</si>
  <si>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</si>
  <si>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</si>
  <si>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</si>
  <si>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</si>
  <si>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</si>
  <si>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</si>
  <si>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</si>
  <si>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</si>
  <si>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</si>
  <si>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</si>
  <si>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</si>
  <si>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</si>
  <si>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</si>
  <si>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</si>
  <si>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</si>
  <si>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</si>
  <si>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</si>
  <si>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</si>
  <si>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</si>
  <si>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</si>
  <si>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</si>
  <si>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</si>
  <si>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</si>
  <si>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</si>
  <si>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</si>
  <si>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</si>
  <si>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</si>
  <si>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</si>
  <si>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</si>
  <si>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</si>
  <si>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</si>
  <si>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</si>
  <si>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</si>
  <si>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</si>
  <si>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</si>
  <si>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</si>
  <si>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</si>
  <si>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</si>
  <si>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</si>
  <si>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</si>
  <si>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</si>
  <si>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</si>
  <si>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</si>
  <si>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</si>
  <si>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</si>
  <si>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</si>
  <si>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</si>
  <si>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</si>
  <si>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</si>
  <si>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</si>
  <si>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</si>
  <si>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</si>
  <si>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</si>
  <si>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</si>
  <si>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</si>
  <si>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</si>
  <si>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</si>
  <si>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</si>
  <si>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</si>
  <si>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</si>
  <si>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</si>
  <si>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</si>
  <si>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</si>
  <si>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</si>
  <si>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</si>
  <si>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</si>
  <si>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</si>
  <si>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</si>
  <si>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</si>
  <si>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</si>
  <si>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</si>
  <si>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</si>
  <si>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</si>
  <si>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</si>
  <si>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</si>
  <si>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</si>
  <si>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</si>
  <si>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</si>
  <si>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</si>
  <si>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</si>
  <si>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</si>
  <si>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</si>
  <si>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</si>
  <si>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</si>
  <si>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</si>
  <si>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</si>
  <si>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</si>
  <si>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</si>
  <si>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</si>
  <si>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</si>
  <si>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</si>
  <si>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</si>
  <si>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</si>
  <si>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</si>
  <si>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</si>
  <si>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</si>
  <si>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</si>
  <si>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</si>
  <si>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</si>
  <si>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</si>
  <si>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</si>
  <si>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</si>
  <si>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</si>
  <si>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</si>
  <si>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</si>
  <si>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</si>
  <si>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</si>
  <si>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</si>
  <si>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</si>
  <si>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</si>
  <si>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</si>
  <si>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</si>
  <si>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</si>
  <si>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</si>
  <si>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</si>
  <si>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</si>
  <si>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</si>
  <si>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</si>
  <si>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</si>
  <si>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</si>
  <si>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</si>
  <si>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</si>
  <si>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</si>
  <si>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</si>
  <si>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</si>
  <si>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</si>
  <si>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</si>
  <si>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</si>
  <si>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</si>
  <si>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</si>
  <si>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</si>
  <si>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</si>
  <si>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</si>
  <si>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</si>
  <si>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</si>
  <si>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</si>
  <si>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</si>
  <si>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</si>
  <si>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</si>
  <si>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</si>
  <si>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</si>
  <si>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</si>
  <si>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</si>
  <si>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</si>
  <si>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</si>
  <si>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</si>
  <si>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</si>
  <si>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</si>
  <si>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</si>
  <si>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</si>
  <si>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</si>
  <si>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</si>
  <si>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</si>
  <si>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</si>
  <si>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</si>
  <si>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</si>
  <si>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</si>
  <si>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</si>
  <si>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</si>
  <si>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</si>
  <si>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</si>
  <si>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</si>
  <si>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</si>
  <si>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</si>
  <si>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</si>
  <si>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</si>
  <si>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</si>
  <si>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</si>
  <si>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</si>
  <si>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</si>
  <si>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</si>
  <si>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</si>
  <si>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</si>
  <si>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</si>
  <si>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</si>
  <si>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</si>
  <si>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</si>
  <si>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</si>
  <si>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</si>
  <si>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</si>
  <si>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</si>
  <si>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</si>
  <si>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</si>
  <si>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</si>
  <si>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</si>
  <si>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</si>
  <si>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</si>
  <si>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</si>
  <si>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</si>
  <si>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</si>
  <si>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</si>
  <si>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</si>
  <si>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</si>
  <si>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</si>
  <si>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</si>
  <si>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</si>
  <si>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</si>
  <si>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</si>
  <si>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</si>
  <si>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</si>
  <si>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</si>
  <si>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</si>
  <si>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</si>
  <si>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</si>
  <si>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</si>
  <si>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</si>
  <si>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</si>
  <si>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</si>
  <si>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</si>
  <si>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</si>
  <si>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</si>
  <si>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</si>
  <si>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</si>
  <si>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</si>
  <si>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</si>
  <si>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</si>
  <si>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</si>
  <si>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</si>
  <si>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</si>
  <si>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</si>
  <si>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</si>
  <si>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</si>
  <si>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</si>
  <si>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</si>
  <si>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</si>
  <si>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</si>
  <si>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</si>
  <si>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</si>
  <si>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</si>
  <si>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</si>
  <si>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</si>
  <si>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</si>
  <si>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</si>
  <si>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</si>
  <si>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</si>
  <si>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</si>
  <si>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</si>
  <si>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</si>
  <si>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</si>
  <si>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</si>
  <si>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</si>
  <si>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</si>
  <si>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</si>
  <si>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</si>
  <si>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</si>
  <si>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</si>
  <si>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</si>
  <si>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</si>
  <si>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</si>
  <si>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</si>
  <si>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</si>
  <si>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</si>
  <si>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</si>
  <si>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</si>
  <si>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</si>
  <si>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</si>
  <si>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</si>
  <si>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</si>
  <si>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</si>
  <si>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</si>
  <si>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</si>
  <si>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</si>
  <si>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</si>
  <si>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</si>
  <si>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</si>
  <si>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</si>
  <si>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</si>
  <si>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</si>
  <si>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</si>
  <si>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</si>
  <si>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</si>
  <si>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</si>
  <si>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</si>
  <si>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</si>
  <si>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</si>
  <si>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</si>
  <si>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</si>
  <si>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</si>
  <si>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</si>
  <si>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</si>
  <si>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</si>
  <si>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</si>
  <si>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</si>
  <si>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</si>
  <si>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</si>
  <si>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</si>
  <si>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</si>
  <si>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</si>
  <si>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</si>
  <si>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</si>
  <si>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</si>
  <si>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</si>
  <si>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</si>
  <si>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</si>
  <si>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</si>
  <si>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</si>
  <si>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</si>
  <si>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</si>
  <si>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</si>
  <si>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</si>
  <si>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</si>
  <si>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</si>
  <si>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</si>
  <si>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</si>
  <si>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</si>
  <si>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</si>
  <si>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</si>
  <si>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</si>
  <si>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</si>
  <si>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</si>
  <si>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</si>
  <si>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</si>
  <si>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</si>
  <si>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</si>
  <si>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</si>
  <si>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</si>
  <si>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</si>
  <si>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</si>
  <si>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</si>
  <si>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</si>
  <si>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</si>
  <si>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</si>
  <si>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</si>
  <si>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</si>
  <si>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</si>
  <si>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</si>
  <si>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</si>
  <si>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</si>
  <si>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</si>
  <si>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</si>
  <si>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</si>
  <si>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</si>
  <si>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</si>
  <si>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</si>
  <si>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</si>
  <si>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</si>
  <si>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</si>
  <si>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</si>
  <si>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</si>
  <si>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</si>
  <si>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</si>
  <si>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</si>
  <si>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</si>
  <si>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</si>
  <si>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</si>
  <si>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</si>
  <si>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</si>
  <si>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</si>
  <si>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</si>
  <si>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</si>
  <si>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</si>
  <si>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</si>
  <si>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</si>
  <si>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</si>
  <si>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</si>
  <si>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</si>
  <si>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</si>
  <si>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</si>
  <si>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</si>
  <si>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</si>
  <si>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</si>
  <si>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</si>
  <si>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</si>
  <si>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</si>
  <si>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</si>
  <si>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</si>
  <si>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</si>
  <si>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</si>
  <si>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</si>
  <si>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</si>
  <si>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</si>
  <si>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</si>
  <si>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</si>
  <si>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</si>
  <si>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</si>
  <si>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</si>
  <si>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</si>
  <si>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</si>
  <si>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</si>
  <si>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</si>
  <si>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</si>
  <si>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</si>
  <si>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</si>
  <si>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</si>
  <si>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</si>
  <si>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</si>
  <si>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</si>
  <si>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</si>
  <si>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</si>
  <si>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</si>
  <si>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</si>
  <si>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</si>
  <si>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</si>
  <si>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</si>
  <si>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</si>
  <si>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</si>
  <si>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</si>
  <si>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</si>
  <si>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</si>
  <si>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</si>
  <si>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</si>
  <si>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</si>
  <si>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</si>
  <si>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</si>
  <si>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</si>
  <si>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</si>
  <si>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</si>
  <si>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</si>
  <si>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</si>
  <si>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</si>
  <si>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</si>
  <si>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</si>
  <si>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</si>
  <si>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</si>
  <si>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</si>
  <si>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</si>
  <si>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</si>
  <si>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</si>
  <si>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</si>
  <si>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</si>
  <si>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</si>
  <si>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</si>
  <si>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</si>
  <si>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</si>
  <si>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</si>
  <si>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</si>
  <si>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</si>
  <si>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</si>
  <si>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</si>
  <si>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</si>
  <si>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</si>
  <si>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</si>
  <si>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</si>
  <si>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</si>
  <si>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</si>
  <si>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</si>
  <si>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</si>
  <si>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</si>
  <si>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</si>
  <si>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</si>
  <si>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</si>
  <si>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</si>
  <si>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</si>
  <si>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</si>
  <si>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</si>
  <si>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</si>
  <si>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</si>
  <si>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</si>
  <si>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</si>
  <si>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</si>
  <si>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</si>
  <si>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</si>
  <si>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</si>
  <si>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</si>
  <si>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</si>
  <si>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</si>
  <si>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</si>
  <si>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</si>
  <si>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</si>
  <si>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</si>
  <si>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</si>
  <si>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</si>
  <si>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</si>
  <si>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</si>
  <si>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</si>
  <si>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</si>
  <si>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</si>
  <si>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</si>
  <si>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</si>
  <si>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</si>
  <si>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</si>
  <si>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</si>
  <si>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</si>
  <si>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</si>
  <si>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</si>
  <si>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</si>
  <si>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</si>
  <si>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</si>
  <si>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</si>
  <si>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</si>
  <si>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</si>
  <si>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</si>
  <si>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</si>
  <si>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</si>
  <si>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</si>
  <si>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</si>
  <si>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</si>
  <si>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</si>
  <si>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</si>
  <si>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</si>
  <si>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</si>
  <si>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</si>
  <si>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</si>
  <si>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</si>
  <si>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</si>
  <si>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</si>
  <si>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</si>
  <si>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</si>
  <si>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</si>
  <si>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</si>
  <si>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</si>
  <si>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</si>
  <si>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</si>
  <si>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</si>
  <si>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</si>
  <si>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</si>
  <si>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</si>
  <si>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</si>
  <si>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</si>
  <si>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</si>
  <si>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</si>
  <si>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</si>
  <si>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</si>
  <si>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</si>
  <si>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</si>
  <si>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</si>
  <si>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</si>
  <si>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</si>
  <si>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</si>
  <si>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</si>
  <si>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</si>
  <si>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</si>
  <si>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</si>
  <si>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</si>
  <si>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</si>
  <si>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</si>
  <si>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</si>
  <si>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</si>
  <si>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</si>
  <si>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</si>
  <si>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</si>
  <si>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</si>
  <si>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</si>
  <si>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</si>
  <si>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</si>
  <si>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</si>
  <si>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</si>
  <si>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</si>
  <si>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</si>
  <si>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</si>
  <si>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</si>
  <si>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</si>
  <si>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</si>
  <si>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</si>
  <si>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</si>
  <si>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</si>
  <si>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</si>
  <si>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</si>
  <si>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</si>
  <si>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</si>
  <si>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</si>
  <si>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</si>
  <si>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</si>
  <si>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</si>
  <si>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</si>
  <si>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</si>
  <si>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</si>
  <si>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</si>
  <si>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</si>
  <si>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</si>
  <si>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</si>
  <si>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</si>
  <si>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</si>
  <si>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</si>
  <si>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</si>
  <si>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</si>
  <si>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</si>
  <si>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</si>
  <si>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</si>
  <si>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</si>
  <si>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</si>
  <si>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</si>
  <si>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</si>
  <si>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</si>
  <si>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</si>
  <si>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</si>
  <si>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</si>
  <si>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</si>
  <si>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</si>
  <si>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</si>
  <si>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</si>
  <si>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</si>
  <si>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</si>
  <si>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</si>
  <si>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</si>
  <si>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</si>
  <si>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</si>
  <si>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</si>
  <si>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</si>
  <si>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</si>
  <si>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</si>
  <si>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</si>
  <si>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</si>
  <si>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</si>
  <si>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</si>
  <si>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</si>
  <si>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</si>
  <si>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</si>
  <si>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</si>
  <si>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</si>
  <si>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</si>
  <si>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</si>
  <si>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</si>
  <si>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</si>
  <si>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</si>
  <si>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</si>
  <si>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</si>
  <si>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</si>
  <si>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</si>
  <si>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</si>
  <si>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</si>
  <si>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</si>
  <si>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</si>
  <si>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</si>
  <si>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</si>
  <si>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</si>
  <si>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</si>
  <si>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</si>
  <si>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</si>
  <si>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</si>
  <si>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</si>
  <si>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</si>
  <si>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</si>
  <si>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</si>
  <si>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</si>
  <si>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</si>
  <si>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</si>
  <si>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</si>
  <si>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</si>
  <si>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</si>
  <si>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</si>
  <si>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</si>
  <si>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</si>
  <si>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</si>
  <si>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</si>
  <si>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</si>
  <si>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</si>
  <si>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</si>
  <si>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</si>
  <si>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</si>
  <si>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</si>
  <si>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</si>
  <si>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</si>
  <si>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</si>
  <si>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</si>
  <si>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</si>
  <si>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</si>
  <si>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</si>
  <si>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</si>
  <si>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</si>
  <si>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</si>
  <si>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</si>
  <si>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</si>
  <si>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</si>
  <si>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</si>
  <si>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</si>
  <si>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</si>
  <si>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</si>
  <si>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</si>
  <si>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</si>
  <si>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</si>
  <si>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</si>
  <si>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</si>
  <si>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</si>
  <si>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</si>
  <si>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</si>
  <si>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</si>
  <si>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</si>
  <si>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</si>
  <si>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</si>
  <si>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</si>
  <si>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</si>
  <si>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</si>
  <si>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</si>
  <si>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</si>
  <si>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</si>
  <si>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</si>
  <si>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</si>
  <si>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</si>
  <si>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</si>
  <si>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</si>
  <si>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</si>
  <si>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</si>
  <si>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</si>
  <si>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</si>
  <si>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</si>
  <si>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</si>
  <si>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</si>
  <si>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</si>
  <si>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</si>
  <si>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</si>
  <si>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</si>
  <si>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</si>
  <si>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</si>
  <si>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</si>
  <si>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</si>
  <si>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</si>
  <si>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</si>
  <si>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</si>
  <si>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</si>
  <si>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</si>
  <si>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</si>
  <si>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</si>
  <si>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</si>
  <si>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</si>
  <si>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</si>
  <si>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</si>
  <si>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</si>
  <si>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</si>
  <si>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</si>
  <si>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</si>
  <si>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</si>
  <si>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</si>
  <si>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</si>
  <si>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</si>
  <si>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</si>
  <si>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</si>
  <si>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</si>
  <si>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</si>
  <si>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</si>
  <si>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</si>
  <si>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</si>
  <si>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</si>
  <si>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</si>
  <si>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</si>
  <si>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</si>
  <si>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</si>
  <si>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</si>
  <si>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</si>
  <si>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</si>
  <si>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</si>
  <si>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</si>
  <si>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</si>
  <si>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</si>
  <si>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</si>
  <si>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</si>
  <si>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</si>
  <si>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</si>
  <si>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</si>
  <si>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</si>
  <si>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</si>
  <si>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</si>
  <si>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</si>
  <si>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</si>
  <si>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</si>
  <si>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</si>
  <si>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</si>
  <si>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</si>
  <si>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</si>
  <si>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</si>
  <si>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</si>
  <si>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</si>
  <si>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</si>
  <si>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</si>
  <si>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</si>
  <si>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</si>
  <si>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</si>
  <si>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</si>
  <si>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</si>
  <si>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</si>
  <si>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</si>
  <si>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</si>
  <si>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</si>
  <si>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</si>
  <si>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</si>
  <si>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</si>
  <si>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</si>
  <si>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</si>
  <si>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</si>
  <si>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</si>
  <si>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</si>
  <si>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</si>
  <si>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</si>
  <si>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</si>
  <si>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</si>
  <si>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</si>
  <si>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</si>
  <si>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</si>
  <si>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</si>
  <si>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</si>
  <si>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</si>
  <si>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</si>
  <si>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</si>
  <si>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</si>
  <si>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</si>
  <si>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</si>
  <si>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</si>
  <si>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</si>
  <si>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</si>
  <si>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</si>
  <si>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</si>
  <si>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</si>
  <si>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</si>
  <si>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</si>
  <si>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</si>
  <si>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</si>
  <si>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</si>
  <si>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</si>
  <si>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</si>
  <si>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</si>
  <si>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</si>
  <si>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</si>
  <si>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</si>
  <si>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</si>
  <si>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</si>
  <si>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</si>
  <si>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</si>
  <si>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</si>
  <si>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</si>
  <si>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</si>
  <si>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</si>
  <si>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</si>
  <si>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</si>
  <si>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</si>
  <si>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</si>
  <si>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</si>
  <si>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</si>
  <si>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</si>
  <si>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</si>
  <si>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</si>
  <si>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</si>
  <si>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</si>
  <si>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</si>
  <si>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</si>
  <si>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</si>
  <si>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</si>
  <si>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</si>
  <si>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</si>
  <si>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</si>
  <si>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</si>
  <si>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</si>
  <si>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</si>
  <si>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</si>
  <si>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</si>
  <si>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</si>
  <si>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</si>
  <si>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</si>
  <si>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</si>
  <si>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</si>
  <si>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</si>
  <si>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</si>
  <si>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</si>
  <si>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</si>
  <si>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</si>
  <si>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</si>
  <si>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</si>
  <si>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</si>
  <si>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</si>
  <si>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</si>
  <si>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</si>
  <si>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</si>
  <si>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</si>
  <si>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</si>
  <si>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</si>
  <si>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</si>
  <si>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</si>
  <si>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</si>
  <si>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</si>
  <si>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</si>
  <si>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</si>
  <si>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</si>
  <si>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</si>
  <si>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</si>
  <si>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</si>
  <si>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</si>
  <si>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</si>
  <si>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</si>
  <si>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</si>
  <si>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</si>
  <si>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</si>
  <si>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</si>
  <si>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</si>
  <si>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</si>
  <si>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</si>
  <si>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</si>
  <si>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</si>
  <si>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</si>
  <si>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</si>
  <si>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</si>
  <si>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</si>
  <si>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</si>
  <si>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</si>
  <si>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</si>
  <si>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</si>
  <si>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</si>
  <si>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</si>
  <si>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</si>
  <si>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</si>
  <si>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</si>
  <si>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</si>
  <si>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</si>
  <si>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</si>
  <si>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</si>
  <si>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</si>
  <si>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</si>
  <si>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</si>
  <si>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</si>
  <si>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</si>
  <si>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</si>
  <si>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</si>
  <si>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</si>
  <si>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</si>
  <si>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</si>
  <si>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</si>
  <si>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</si>
  <si>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</si>
  <si>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</si>
  <si>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</si>
  <si>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</si>
  <si>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</si>
  <si>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</si>
  <si>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</si>
  <si>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</si>
  <si>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</si>
  <si>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</si>
  <si>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</si>
  <si>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</si>
  <si>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</si>
  <si>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</si>
  <si>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</si>
  <si>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</si>
  <si>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</si>
  <si>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</si>
  <si>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</si>
  <si>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</si>
  <si>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</si>
  <si>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</si>
  <si>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</si>
  <si>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</si>
  <si>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</si>
  <si>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</si>
  <si>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</si>
  <si>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</si>
  <si>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</si>
  <si>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</si>
  <si>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</si>
  <si>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</si>
  <si>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</si>
  <si>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</si>
  <si>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</si>
  <si>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</si>
  <si>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</si>
  <si>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</si>
  <si>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</si>
  <si>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</si>
  <si>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</si>
  <si>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</si>
  <si>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</si>
  <si>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</si>
  <si>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</si>
  <si>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</si>
  <si>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</si>
  <si>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</si>
  <si>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</si>
  <si>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</si>
  <si>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</si>
  <si>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</si>
  <si>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</si>
  <si>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</si>
  <si>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</si>
  <si>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</si>
  <si>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</si>
  <si>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</si>
  <si>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</si>
  <si>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</si>
  <si>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</si>
  <si>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</si>
  <si>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</si>
  <si>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</si>
  <si>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</si>
  <si>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</si>
  <si>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</si>
  <si>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</si>
  <si>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</si>
  <si>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</si>
  <si>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</si>
  <si>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</si>
  <si>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</si>
  <si>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</si>
  <si>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</si>
  <si>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</si>
  <si>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</si>
  <si>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</si>
  <si>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</si>
  <si>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</si>
  <si>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</si>
  <si>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</si>
  <si>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</si>
  <si>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</si>
  <si>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</si>
  <si>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</si>
  <si>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</si>
  <si>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</si>
  <si>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</si>
  <si>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</si>
  <si>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</si>
  <si>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</si>
  <si>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</si>
  <si>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</si>
  <si>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</si>
  <si>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</si>
  <si>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</si>
  <si>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</si>
  <si>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</si>
  <si>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</si>
  <si>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</si>
  <si>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</si>
  <si>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</si>
  <si>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</si>
  <si>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</si>
  <si>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</si>
  <si>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</si>
  <si>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</si>
  <si>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</si>
  <si>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</si>
  <si>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</si>
  <si>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</si>
  <si>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</si>
  <si>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</si>
  <si>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</si>
  <si>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</si>
  <si>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</si>
  <si>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</si>
  <si>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</si>
  <si>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</si>
  <si>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</si>
  <si>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</si>
  <si>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</si>
  <si>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</si>
  <si>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</si>
  <si>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</si>
  <si>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</si>
  <si>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</si>
  <si>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</si>
  <si>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</si>
  <si>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</si>
  <si>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</si>
  <si>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</si>
  <si>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</si>
  <si>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</si>
  <si>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</si>
  <si>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</si>
  <si>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</si>
  <si>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</si>
  <si>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</si>
  <si>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</si>
  <si>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</si>
  <si>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</si>
  <si>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</si>
  <si>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</si>
  <si>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</si>
  <si>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</si>
  <si>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</si>
  <si>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</si>
  <si>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</si>
  <si>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</si>
  <si>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</si>
  <si>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</si>
  <si>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</si>
  <si>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</si>
  <si>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</si>
  <si>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</si>
  <si>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</si>
  <si>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</si>
  <si>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</si>
  <si>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</si>
  <si>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</si>
  <si>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</si>
  <si>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</si>
  <si>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</si>
  <si>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</si>
  <si>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</si>
  <si>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</si>
  <si>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</si>
  <si>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</si>
  <si>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</si>
  <si>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</si>
  <si>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</si>
  <si>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</si>
  <si>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</si>
  <si>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</si>
  <si>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</si>
  <si>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</si>
  <si>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</si>
  <si>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</si>
  <si>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</si>
  <si>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</si>
  <si>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</si>
  <si>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</si>
  <si>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</si>
  <si>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</si>
  <si>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</si>
  <si>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</si>
  <si>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</si>
  <si>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</si>
  <si>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</si>
  <si>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</si>
  <si>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</si>
  <si>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</si>
  <si>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</si>
  <si>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</si>
  <si>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</si>
  <si>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</si>
  <si>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</si>
  <si>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</si>
  <si>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</si>
  <si>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</si>
  <si>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</si>
  <si>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</si>
  <si>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</si>
  <si>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</si>
  <si>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</si>
  <si>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</si>
  <si>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</si>
  <si>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</si>
  <si>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</si>
  <si>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</si>
  <si>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</si>
  <si>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</si>
  <si>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</si>
  <si>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</si>
  <si>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</si>
  <si>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</si>
  <si>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</si>
  <si>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</si>
  <si>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</si>
  <si>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</si>
  <si>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</si>
  <si>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</si>
  <si>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</si>
  <si>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</si>
  <si>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</si>
  <si>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</si>
  <si>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</si>
  <si>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</si>
  <si>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</si>
  <si>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</si>
  <si>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</si>
  <si>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</si>
  <si>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</si>
  <si>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</si>
  <si>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</si>
  <si>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</si>
  <si>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</si>
  <si>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</si>
  <si>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</si>
  <si>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</si>
  <si>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</si>
  <si>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</si>
  <si>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</si>
  <si>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</si>
  <si>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</si>
  <si>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</si>
  <si>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</si>
  <si>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</si>
  <si>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</si>
  <si>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</si>
  <si>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</si>
  <si>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</si>
  <si>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</si>
  <si>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</si>
  <si>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</si>
  <si>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</si>
  <si>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</si>
  <si>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</si>
  <si>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</si>
  <si>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</si>
  <si>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</si>
  <si>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</si>
  <si>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</si>
  <si>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</si>
  <si>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</si>
  <si>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</si>
  <si>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</si>
  <si>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</si>
  <si>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</si>
  <si>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</si>
  <si>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</si>
  <si>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</si>
  <si>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</si>
  <si>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</si>
  <si>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</si>
  <si>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</si>
  <si>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</si>
  <si>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</si>
  <si>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</si>
  <si>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</si>
  <si>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</si>
  <si>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</si>
  <si>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</si>
  <si>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</si>
  <si>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</si>
  <si>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</si>
  <si>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</si>
  <si>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</si>
  <si>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</si>
  <si>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</si>
  <si>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</si>
  <si>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</si>
  <si>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</si>
  <si>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</si>
  <si>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</si>
  <si>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</si>
  <si>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</si>
  <si>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</si>
  <si>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</si>
  <si>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</si>
  <si>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</si>
  <si>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</si>
  <si>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</si>
  <si>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</si>
  <si>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</si>
  <si>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</si>
  <si>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</si>
  <si>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</si>
  <si>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</si>
  <si>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</si>
  <si>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</si>
  <si>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</si>
  <si>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</si>
  <si>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</si>
  <si>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</si>
  <si>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</si>
  <si>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</si>
  <si>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</si>
  <si>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</si>
  <si>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</si>
  <si>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</si>
  <si>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</si>
  <si>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</si>
  <si>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</si>
  <si>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</si>
  <si>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</si>
  <si>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</si>
  <si>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</si>
  <si>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</si>
  <si>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</si>
  <si>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</si>
  <si>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</si>
  <si>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</si>
  <si>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</si>
  <si>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</si>
  <si>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</si>
  <si>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</si>
  <si>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</si>
  <si>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</si>
  <si>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</si>
  <si>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</si>
  <si>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</si>
  <si>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</si>
  <si>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</si>
  <si>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</si>
  <si>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</si>
  <si>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</si>
  <si>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</si>
  <si>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</si>
  <si>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</si>
  <si>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</si>
  <si>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</si>
  <si>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</si>
  <si>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</si>
  <si>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</si>
  <si>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</si>
  <si>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</si>
  <si>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</si>
  <si>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</si>
  <si>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</si>
  <si>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</si>
  <si>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</si>
  <si>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</si>
  <si>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</si>
  <si>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</si>
  <si>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</si>
  <si>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</si>
  <si>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</si>
  <si>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</si>
  <si>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</si>
  <si>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</si>
  <si>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</si>
  <si>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</si>
  <si>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</si>
  <si>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</si>
  <si>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</si>
  <si>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</si>
  <si>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</si>
  <si>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</si>
  <si>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</si>
  <si>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</si>
  <si>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</si>
  <si>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</si>
  <si>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</si>
  <si>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</si>
  <si>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</si>
  <si>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</si>
  <si>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</si>
  <si>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</si>
  <si>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</si>
  <si>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</si>
  <si>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</si>
  <si>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</si>
  <si>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</si>
  <si>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</si>
  <si>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</si>
  <si>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</si>
  <si>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</si>
  <si>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</si>
  <si>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</si>
  <si>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</si>
  <si>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</si>
  <si>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</si>
  <si>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</si>
  <si>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</si>
  <si>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</si>
  <si>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</si>
  <si>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</si>
  <si>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</si>
  <si>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</si>
  <si>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</si>
  <si>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</si>
  <si>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</si>
  <si>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</si>
  <si>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</si>
  <si>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</si>
  <si>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</si>
  <si>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</si>
  <si>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</si>
  <si>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</si>
  <si>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</si>
  <si>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</si>
  <si>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</si>
  <si>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</si>
  <si>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</si>
  <si>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</si>
  <si>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</si>
  <si>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</si>
  <si>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</si>
  <si>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</si>
  <si>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</si>
  <si>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</si>
  <si>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</si>
  <si>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</si>
  <si>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</si>
  <si>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</si>
  <si>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</si>
  <si>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</si>
  <si>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</si>
  <si>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</si>
  <si>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</si>
  <si>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</si>
  <si>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</si>
  <si>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</si>
  <si>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</si>
  <si>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</si>
  <si>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</si>
  <si>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</si>
  <si>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</si>
  <si>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</si>
  <si>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</si>
  <si>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</si>
  <si>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</si>
  <si>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</si>
  <si>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</si>
  <si>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</si>
  <si>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</si>
  <si>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</si>
  <si>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</si>
  <si>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</si>
  <si>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</si>
  <si>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</si>
  <si>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</si>
  <si>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</si>
  <si>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</si>
  <si>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</si>
  <si>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</si>
  <si>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</si>
  <si>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</si>
  <si>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</si>
  <si>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</si>
  <si>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</si>
  <si>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</si>
  <si>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</si>
  <si>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</si>
  <si>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</si>
  <si>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</si>
  <si>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</si>
  <si>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</si>
  <si>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</si>
  <si>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</si>
  <si>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</si>
  <si>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</si>
  <si>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</si>
  <si>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</si>
  <si>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</si>
  <si>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</si>
  <si>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</si>
  <si>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</si>
  <si>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</si>
  <si>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</si>
  <si>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</si>
  <si>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</si>
  <si>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</si>
  <si>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</si>
  <si>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</si>
  <si>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</si>
  <si>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</si>
  <si>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</si>
  <si>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</si>
  <si>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</si>
  <si>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</si>
  <si>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</si>
  <si>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</si>
  <si>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</si>
  <si>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</si>
  <si>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</si>
  <si>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</si>
  <si>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</si>
  <si>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</si>
  <si>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</si>
  <si>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</si>
  <si>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</si>
  <si>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</si>
  <si>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</si>
  <si>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</si>
  <si>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</si>
  <si>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</si>
  <si>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</si>
  <si>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</si>
  <si>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</si>
  <si>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</si>
  <si>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</si>
  <si>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</si>
  <si>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</si>
  <si>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</si>
  <si>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</si>
  <si>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</si>
  <si>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</si>
  <si>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</si>
  <si>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</si>
  <si>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</si>
  <si>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</si>
  <si>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</si>
  <si>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</si>
  <si>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</si>
  <si>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</si>
  <si>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</si>
  <si>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</si>
  <si>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</si>
  <si>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</si>
  <si>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</si>
  <si>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</si>
  <si>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</si>
  <si>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</si>
  <si>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</si>
  <si>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</si>
  <si>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</si>
  <si>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</si>
  <si>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</si>
  <si>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</si>
  <si>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</si>
  <si>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</si>
  <si>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</si>
  <si>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</si>
  <si>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</si>
  <si>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</si>
  <si>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</si>
  <si>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</si>
  <si>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</si>
  <si>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</si>
  <si>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</si>
  <si>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</si>
  <si>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</si>
  <si>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</si>
  <si>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</si>
  <si>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</si>
  <si>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</si>
  <si>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</si>
  <si>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</si>
  <si>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</si>
  <si>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</si>
  <si>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</si>
  <si>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</si>
  <si>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</si>
  <si>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</si>
  <si>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</si>
  <si>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</si>
  <si>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</si>
  <si>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</si>
  <si>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</si>
  <si>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</si>
  <si>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</si>
  <si>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</si>
  <si>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</si>
  <si>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</si>
  <si>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</si>
  <si>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</si>
  <si>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</si>
  <si>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</si>
  <si>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</si>
  <si>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</si>
  <si>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</si>
  <si>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</si>
  <si>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</si>
  <si>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</si>
  <si>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</si>
  <si>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</si>
  <si>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</si>
  <si>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</si>
  <si>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</si>
  <si>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</si>
  <si>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</si>
  <si>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</si>
  <si>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</si>
  <si>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</si>
  <si>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</si>
  <si>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</si>
  <si>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</si>
  <si>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</si>
  <si>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</si>
  <si>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</si>
  <si>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</si>
  <si>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</si>
  <si>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</si>
  <si>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</si>
  <si>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</si>
  <si>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</si>
  <si>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</si>
  <si>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</si>
  <si>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</si>
  <si>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</si>
  <si>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</si>
  <si>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</si>
  <si>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</si>
  <si>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</si>
  <si>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</si>
  <si>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</si>
  <si>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</si>
  <si>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</si>
  <si>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</si>
  <si>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</si>
  <si>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</si>
  <si>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</si>
  <si>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</si>
  <si>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</si>
  <si>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</si>
  <si>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</si>
  <si>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</si>
  <si>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</si>
  <si>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</si>
  <si>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</si>
  <si>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</si>
  <si>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</si>
  <si>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</si>
  <si>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</si>
  <si>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</si>
  <si>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</si>
  <si>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</si>
  <si>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</si>
  <si>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</si>
  <si>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</si>
  <si>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</si>
  <si>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</si>
  <si>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</si>
  <si>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</si>
  <si>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</si>
  <si>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</si>
  <si>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</si>
  <si>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</si>
  <si>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</si>
  <si>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</si>
  <si>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</si>
  <si>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</si>
  <si>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</si>
  <si>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</si>
  <si>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</si>
  <si>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</si>
  <si>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</si>
  <si>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</si>
  <si>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</si>
  <si>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</si>
  <si>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</si>
  <si>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</si>
  <si>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</si>
  <si>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</si>
  <si>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</si>
  <si>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</si>
  <si>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</si>
  <si>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</si>
  <si>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</si>
  <si>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</si>
  <si>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</si>
  <si>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</si>
  <si>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</si>
  <si>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</si>
  <si>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</si>
  <si>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</si>
  <si>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</si>
  <si>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</si>
  <si>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</si>
  <si>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</si>
  <si>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</si>
  <si>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</si>
  <si>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</si>
  <si>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</si>
  <si>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</si>
  <si>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</si>
  <si>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</si>
  <si>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</si>
  <si>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</si>
  <si>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</si>
  <si>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</si>
  <si>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</si>
  <si>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</si>
  <si>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</si>
  <si>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</si>
  <si>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</si>
  <si>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</si>
  <si>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</si>
  <si>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</si>
  <si>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</si>
  <si>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</si>
  <si>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</si>
  <si>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</si>
  <si>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</si>
  <si>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</si>
  <si>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</si>
  <si>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</si>
  <si>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</si>
  <si>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</si>
  <si>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</si>
  <si>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</si>
  <si>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</si>
  <si>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</si>
  <si>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</si>
  <si>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</si>
  <si>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</si>
  <si>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</si>
  <si>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</si>
  <si>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</si>
  <si>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</si>
  <si>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</si>
  <si>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</si>
  <si>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</si>
  <si>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</si>
  <si>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</si>
  <si>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</si>
  <si>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</si>
  <si>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</si>
  <si>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</si>
  <si>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</si>
  <si>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</si>
  <si>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</si>
  <si>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</si>
  <si>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</si>
  <si>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</si>
  <si>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</si>
  <si>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</si>
  <si>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</si>
  <si>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</si>
  <si>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</si>
  <si>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</si>
  <si>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</si>
  <si>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</si>
  <si>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</si>
  <si>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</si>
  <si>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</si>
  <si>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</si>
  <si>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</si>
  <si>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</si>
  <si>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</si>
  <si>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</si>
  <si>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</si>
  <si>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</si>
  <si>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</si>
  <si>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</si>
  <si>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</si>
  <si>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</si>
  <si>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</si>
  <si>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</si>
  <si>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</si>
  <si>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</si>
  <si>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</si>
  <si>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</si>
  <si>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</si>
  <si>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</si>
  <si>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</si>
  <si>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</si>
  <si>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</si>
  <si>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</si>
  <si>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</si>
  <si>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</si>
  <si>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</si>
  <si>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</si>
  <si>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</si>
  <si>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</si>
  <si>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</si>
  <si>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</si>
  <si>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</si>
  <si>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</si>
  <si>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</si>
  <si>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</si>
  <si>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</si>
  <si>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</si>
  <si>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</si>
  <si>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</si>
  <si>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</si>
  <si>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</si>
  <si>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</si>
  <si>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</si>
  <si>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</si>
  <si>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</si>
  <si>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</si>
  <si>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</si>
  <si>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</si>
  <si>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</si>
  <si>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</si>
  <si>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</si>
  <si>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</si>
  <si>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</si>
  <si>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</si>
  <si>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</si>
  <si>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</si>
  <si>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</si>
  <si>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</si>
  <si>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</si>
  <si>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</si>
  <si>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</si>
  <si>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</si>
  <si>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</si>
  <si>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</si>
  <si>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</si>
  <si>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</si>
  <si>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</si>
  <si>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</si>
  <si>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</si>
  <si>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</si>
  <si>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</si>
  <si>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</si>
  <si>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</si>
  <si>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</si>
  <si>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</si>
  <si>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</si>
  <si>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</si>
  <si>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</si>
  <si>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</si>
  <si>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</si>
  <si>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</si>
  <si>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</si>
  <si>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</si>
  <si>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</si>
  <si>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</si>
  <si>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</si>
  <si>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</si>
  <si>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</si>
  <si>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</si>
  <si>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</si>
  <si>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</si>
  <si>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</si>
  <si>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</si>
  <si>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</si>
  <si>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</si>
  <si>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</si>
  <si>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</si>
  <si>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</si>
  <si>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</si>
  <si>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</si>
  <si>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</si>
  <si>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</si>
  <si>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</si>
  <si>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</si>
  <si>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</si>
  <si>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</si>
  <si>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</si>
  <si>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</si>
  <si>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</si>
  <si>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</si>
  <si>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</si>
  <si>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</si>
  <si>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</si>
  <si>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</si>
  <si>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</si>
  <si>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</si>
  <si>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</si>
  <si>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</si>
  <si>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</si>
  <si>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</si>
  <si>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</si>
  <si>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</si>
  <si>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</si>
  <si>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</si>
  <si>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</si>
  <si>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</si>
  <si>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</si>
  <si>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</si>
  <si>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</si>
  <si>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</si>
  <si>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</si>
  <si>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</si>
  <si>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</si>
  <si>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</si>
  <si>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</si>
  <si>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</si>
  <si>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</si>
  <si>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</si>
  <si>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</si>
  <si>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</si>
  <si>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</si>
  <si>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</si>
  <si>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</si>
  <si>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</si>
  <si>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</si>
  <si>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</si>
  <si>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</si>
  <si>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</si>
  <si>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</si>
  <si>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</si>
  <si>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</si>
  <si>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</si>
  <si>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</si>
  <si>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</si>
  <si>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</si>
  <si>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</si>
  <si>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</si>
  <si>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</si>
  <si>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</si>
  <si>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</si>
  <si>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</si>
  <si>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</si>
  <si>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</si>
  <si>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</si>
  <si>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</si>
  <si>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</si>
  <si>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</si>
  <si>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</si>
  <si>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</si>
  <si>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</si>
  <si>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</si>
  <si>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</si>
  <si>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</si>
  <si>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</si>
  <si>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</si>
  <si>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</si>
  <si>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</si>
  <si>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</si>
  <si>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</si>
  <si>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</si>
  <si>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</si>
  <si>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</si>
  <si>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</si>
  <si>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</si>
  <si>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</si>
  <si>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</si>
  <si>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</si>
  <si>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</si>
  <si>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</si>
  <si>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</si>
  <si>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</si>
  <si>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</si>
  <si>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</si>
  <si>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</si>
  <si>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</si>
  <si>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</si>
  <si>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</si>
  <si>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</si>
  <si>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</si>
  <si>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</si>
  <si>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</si>
  <si>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</si>
  <si>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</si>
  <si>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</si>
  <si>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</si>
  <si>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</si>
  <si>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</si>
  <si>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</si>
  <si>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</si>
  <si>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</si>
  <si>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</si>
  <si>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</si>
  <si>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</si>
  <si>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</si>
  <si>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</si>
  <si>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</si>
  <si>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</si>
  <si>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</si>
  <si>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</si>
  <si>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</si>
  <si>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</si>
  <si>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</si>
  <si>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</si>
  <si>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</si>
  <si>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</si>
  <si>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</si>
  <si>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</si>
  <si>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</si>
  <si>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</si>
  <si>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</si>
  <si>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</si>
  <si>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</si>
  <si>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</si>
  <si>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</si>
  <si>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</si>
  <si>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</si>
  <si>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</si>
  <si>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</si>
  <si>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</si>
  <si>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</si>
  <si>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</si>
  <si>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</si>
  <si>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</si>
  <si>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</si>
  <si>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</si>
  <si>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</si>
  <si>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</si>
  <si>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</si>
  <si>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</si>
  <si>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</si>
  <si>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</si>
  <si>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</si>
  <si>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</si>
  <si>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</si>
  <si>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</si>
  <si>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</si>
  <si>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</si>
  <si>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</si>
  <si>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</si>
  <si>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</si>
  <si>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</si>
  <si>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</si>
  <si>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</si>
  <si>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</si>
  <si>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</si>
  <si>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</si>
  <si>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</si>
  <si>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</si>
  <si>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</si>
  <si>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</si>
  <si>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</si>
  <si>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</si>
  <si>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</si>
  <si>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</si>
  <si>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</si>
  <si>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</si>
  <si>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</si>
  <si>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</si>
  <si>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</si>
  <si>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</si>
  <si>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</si>
  <si>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</si>
  <si>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</si>
  <si>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</si>
  <si>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</si>
  <si>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</si>
  <si>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</si>
  <si>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</si>
  <si>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</si>
  <si>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</si>
  <si>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</si>
  <si>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</si>
  <si>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</si>
  <si>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</si>
  <si>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</si>
  <si>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</si>
  <si>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</si>
  <si>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</si>
  <si>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</si>
  <si>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</si>
  <si>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</si>
  <si>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</si>
  <si>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</si>
  <si>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</si>
  <si>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</si>
  <si>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</si>
  <si>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</si>
  <si>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</si>
  <si>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</si>
  <si>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</si>
  <si>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</si>
  <si>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</si>
  <si>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</si>
  <si>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</si>
  <si>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</si>
  <si>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</si>
  <si>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</si>
  <si>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</si>
  <si>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</si>
  <si>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</si>
  <si>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</si>
  <si>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</si>
  <si>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</si>
  <si>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</si>
  <si>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</si>
  <si>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</si>
  <si>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</si>
  <si>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</si>
  <si>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</si>
  <si>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</si>
  <si>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</si>
  <si>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</si>
  <si>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</si>
  <si>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</si>
  <si>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</si>
  <si>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</si>
  <si>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</si>
  <si>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</si>
  <si>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</si>
  <si>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</si>
  <si>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</si>
  <si>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</si>
  <si>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</si>
  <si>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</si>
  <si>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</si>
  <si>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</si>
  <si>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</si>
  <si>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</si>
  <si>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</si>
  <si>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</si>
  <si>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</si>
  <si>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</si>
  <si>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</si>
  <si>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</si>
  <si>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</si>
  <si>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</si>
  <si>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</si>
  <si>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</si>
  <si>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</si>
  <si>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</si>
  <si>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</si>
  <si>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</si>
  <si>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</si>
  <si>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</si>
  <si>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</si>
  <si>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</si>
  <si>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</si>
  <si>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</si>
  <si>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</si>
  <si>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</si>
  <si>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</si>
  <si>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</si>
  <si>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</si>
  <si>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</si>
  <si>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</si>
  <si>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</si>
  <si>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</si>
  <si>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</si>
  <si>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</si>
  <si>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</si>
  <si>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</si>
  <si>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</si>
  <si>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</si>
  <si>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</si>
  <si>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</si>
  <si>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</si>
  <si>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</si>
  <si>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</si>
  <si>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</si>
  <si>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</si>
  <si>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</si>
  <si>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</si>
  <si>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</si>
  <si>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</si>
  <si>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</si>
  <si>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</si>
  <si>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</si>
  <si>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</si>
  <si>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</si>
  <si>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</si>
  <si>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</si>
  <si>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</si>
  <si>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</si>
  <si>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</si>
  <si>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</si>
  <si>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</si>
  <si>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</si>
  <si>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</si>
  <si>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</si>
  <si>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</si>
  <si>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</si>
  <si>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</si>
  <si>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</si>
  <si>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</si>
  <si>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</si>
  <si>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</si>
  <si>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</si>
  <si>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</si>
  <si>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</si>
  <si>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</si>
  <si>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</si>
  <si>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</si>
  <si>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</si>
  <si>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</si>
  <si>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</si>
  <si>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</si>
  <si>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</si>
  <si>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</si>
  <si>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</si>
  <si>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</si>
  <si>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</si>
  <si>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</si>
  <si>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</si>
  <si>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</si>
  <si>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</si>
  <si>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</si>
  <si>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</si>
  <si>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</si>
  <si>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</si>
  <si>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</si>
  <si>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</si>
  <si>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</si>
  <si>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</si>
  <si>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</si>
  <si>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</si>
  <si>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</si>
  <si>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</si>
  <si>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</si>
  <si>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</si>
  <si>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</si>
  <si>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</si>
  <si>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</si>
  <si>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</si>
  <si>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</si>
  <si>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</si>
  <si>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</si>
  <si>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</si>
  <si>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</si>
  <si>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</si>
  <si>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</si>
  <si>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</si>
  <si>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</si>
  <si>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</si>
  <si>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</si>
  <si>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</si>
  <si>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</si>
  <si>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</si>
  <si>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</si>
  <si>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</si>
  <si>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</si>
  <si>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</si>
  <si>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</si>
  <si>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</si>
  <si>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</si>
  <si>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</si>
  <si>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</si>
  <si>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</si>
  <si>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</si>
  <si>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</si>
  <si>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</si>
  <si>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</si>
  <si>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</si>
  <si>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</si>
  <si>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</si>
  <si>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</si>
  <si>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</si>
  <si>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</si>
  <si>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</si>
  <si>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</si>
  <si>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</si>
  <si>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</si>
  <si>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</si>
  <si>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</si>
  <si>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</si>
  <si>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</si>
  <si>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</si>
  <si>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</si>
  <si>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</si>
  <si>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</si>
  <si>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</si>
  <si>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</si>
  <si>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</si>
  <si>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</si>
  <si>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</si>
  <si>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</si>
  <si>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</si>
  <si>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</si>
  <si>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</si>
  <si>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</si>
  <si>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</si>
  <si>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</si>
  <si>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</si>
  <si>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</si>
  <si>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</si>
  <si>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</si>
  <si>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</si>
  <si>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</si>
  <si>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</si>
  <si>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</si>
  <si>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</si>
  <si>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</si>
  <si>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</si>
  <si>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</si>
  <si>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</si>
  <si>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</si>
  <si>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</si>
  <si>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</si>
  <si>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</si>
  <si>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</si>
  <si>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</si>
  <si>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</si>
  <si>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</si>
  <si>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</si>
  <si>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</si>
  <si>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</si>
  <si>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</si>
  <si>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</si>
  <si>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</si>
  <si>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</si>
  <si>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</si>
  <si>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</si>
  <si>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</si>
  <si>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</si>
  <si>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</si>
  <si>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</si>
  <si>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</si>
  <si>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</si>
  <si>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</si>
  <si>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</si>
  <si>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</si>
  <si>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</si>
  <si>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</si>
  <si>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</si>
  <si>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</si>
  <si>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</si>
  <si>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</si>
  <si>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</si>
  <si>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</si>
  <si>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</si>
  <si>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</si>
  <si>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</si>
  <si>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</si>
  <si>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</si>
  <si>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</si>
  <si>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</si>
  <si>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</si>
  <si>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</si>
  <si>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</si>
  <si>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</si>
  <si>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</si>
  <si>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</si>
  <si>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</si>
  <si>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</si>
  <si>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</si>
  <si>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</si>
  <si>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</si>
  <si>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</si>
  <si>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</si>
  <si>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</si>
  <si>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</si>
  <si>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</si>
  <si>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</si>
  <si>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</si>
  <si>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</si>
  <si>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</si>
  <si>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</si>
  <si>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</si>
  <si>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</si>
  <si>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</si>
  <si>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</si>
  <si>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</si>
  <si>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</si>
  <si>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</si>
  <si>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</si>
  <si>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</si>
  <si>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</si>
  <si>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</si>
  <si>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</si>
  <si>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</si>
  <si>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</si>
  <si>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</si>
  <si>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</si>
  <si>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</si>
  <si>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</si>
  <si>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</si>
  <si>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</si>
  <si>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</si>
  <si>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</si>
  <si>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</si>
  <si>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</si>
  <si>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</si>
  <si>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</si>
  <si>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</si>
  <si>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</si>
  <si>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</si>
  <si>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</si>
  <si>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</si>
  <si>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</si>
  <si>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</si>
  <si>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</si>
  <si>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</si>
  <si>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</si>
  <si>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</si>
  <si>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</si>
  <si>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</si>
  <si>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</si>
  <si>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</si>
  <si>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</si>
  <si>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</si>
  <si>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</si>
  <si>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</si>
  <si>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</si>
  <si>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</si>
  <si>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</si>
  <si>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</si>
  <si>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</si>
  <si>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</si>
  <si>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</si>
  <si>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</si>
  <si>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</si>
  <si>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</si>
  <si>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</si>
  <si>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</si>
  <si>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</si>
  <si>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</si>
  <si>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</si>
  <si>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</si>
  <si>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</si>
  <si>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</si>
  <si>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</si>
  <si>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</si>
  <si>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</si>
  <si>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</si>
  <si>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</si>
  <si>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</si>
  <si>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</si>
  <si>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</si>
  <si>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</si>
  <si>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</si>
  <si>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</si>
  <si>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</si>
  <si>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</si>
  <si>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</si>
  <si>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</si>
  <si>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</si>
  <si>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</si>
  <si>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</si>
  <si>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</si>
  <si>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</si>
  <si>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</si>
  <si>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</si>
  <si>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</si>
  <si>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</si>
  <si>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</si>
  <si>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</si>
  <si>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</si>
  <si>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</si>
  <si>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</si>
  <si>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</si>
  <si>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</si>
  <si>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</si>
  <si>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</si>
  <si>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</si>
  <si>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</si>
  <si>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</si>
  <si>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</si>
  <si>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</si>
  <si>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</si>
  <si>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</si>
  <si>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</si>
  <si>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</si>
  <si>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</si>
  <si>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</si>
  <si>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</si>
  <si>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</si>
  <si>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</si>
  <si>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</si>
  <si>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</si>
  <si>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</si>
  <si>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</si>
  <si>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</si>
  <si>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</si>
  <si>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</si>
  <si>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</si>
  <si>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</si>
  <si>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</si>
  <si>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</si>
  <si>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</si>
  <si>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</si>
  <si>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</si>
  <si>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</si>
  <si>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</si>
  <si>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</si>
  <si>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</si>
  <si>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</si>
  <si>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</si>
  <si>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</si>
  <si>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</si>
  <si>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</si>
  <si>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</si>
  <si>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</si>
  <si>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</si>
  <si>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</si>
  <si>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</si>
  <si>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</si>
  <si>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</si>
  <si>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</si>
  <si>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</si>
  <si>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</si>
  <si>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</si>
  <si>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</si>
  <si>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</si>
  <si>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</si>
  <si>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</si>
  <si>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</si>
  <si>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</si>
  <si>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</si>
  <si>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</si>
  <si>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</si>
  <si>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</si>
  <si>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</si>
  <si>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</si>
  <si>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</si>
  <si>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</si>
  <si>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</si>
  <si>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</si>
  <si>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</si>
  <si>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</si>
  <si>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</si>
  <si>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</si>
  <si>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</si>
  <si>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</si>
  <si>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</si>
  <si>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</si>
  <si>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</si>
  <si>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</si>
  <si>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</si>
  <si>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</si>
  <si>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</si>
  <si>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</si>
  <si>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</si>
  <si>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</si>
  <si>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</si>
  <si>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</si>
  <si>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</si>
  <si>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</si>
  <si>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</si>
  <si>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</si>
  <si>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</si>
  <si>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</si>
  <si>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</si>
  <si>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</si>
  <si>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</si>
  <si>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</si>
  <si>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</si>
  <si>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</si>
  <si>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</si>
  <si>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</si>
  <si>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</si>
  <si>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</si>
  <si>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</si>
  <si>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</si>
  <si>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</si>
  <si>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</si>
  <si>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</si>
  <si>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</si>
  <si>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</si>
  <si>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</si>
  <si>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</si>
  <si>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</si>
  <si>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</si>
  <si>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</si>
  <si>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</si>
  <si>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</si>
  <si>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</si>
  <si>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</si>
  <si>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</si>
  <si>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</si>
  <si>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</si>
  <si>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</si>
  <si>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</si>
  <si>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</si>
  <si>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</si>
  <si>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</si>
  <si>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</si>
  <si>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</si>
  <si>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</si>
  <si>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</si>
  <si>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</si>
  <si>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</si>
  <si>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</si>
  <si>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</si>
  <si>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</si>
  <si>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</si>
  <si>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</si>
  <si>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</si>
  <si>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</si>
  <si>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</si>
  <si>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</si>
  <si>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</si>
  <si>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</si>
  <si>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</si>
  <si>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</si>
  <si>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</si>
  <si>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</si>
  <si>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</si>
  <si>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</si>
  <si>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</si>
  <si>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</si>
  <si>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</si>
  <si>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</si>
  <si>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</si>
  <si>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</si>
  <si>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</si>
  <si>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</si>
  <si>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</si>
  <si>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</si>
  <si>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</si>
  <si>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</si>
  <si>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</si>
  <si>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</si>
  <si>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</si>
  <si>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</si>
  <si>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</si>
  <si>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</si>
  <si>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</si>
  <si>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</si>
  <si>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</si>
  <si>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</si>
  <si>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</si>
  <si>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</si>
  <si>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</si>
  <si>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</si>
  <si>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</si>
  <si>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</si>
  <si>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</si>
  <si>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</si>
  <si>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</si>
  <si>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</si>
  <si>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</si>
  <si>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</si>
  <si>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</si>
  <si>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</si>
  <si>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</si>
  <si>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</si>
  <si>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</si>
  <si>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</si>
  <si>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</si>
  <si>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</si>
  <si>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</si>
  <si>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</si>
  <si>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</si>
  <si>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</si>
  <si>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</si>
  <si>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</si>
  <si>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</si>
  <si>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</si>
  <si>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</si>
  <si>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</si>
  <si>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</si>
  <si>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</si>
  <si>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</si>
  <si>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</si>
  <si>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</si>
  <si>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</si>
  <si>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</si>
  <si>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</si>
  <si>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</si>
  <si>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</si>
  <si>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</si>
  <si>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</si>
  <si>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</si>
  <si>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</si>
  <si>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</si>
  <si>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</si>
  <si>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</si>
  <si>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</si>
  <si>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</si>
  <si>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</si>
  <si>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</si>
  <si>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</si>
  <si>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</si>
  <si>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</si>
  <si>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</si>
  <si>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</si>
  <si>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</si>
  <si>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</si>
  <si>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</si>
  <si>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</si>
  <si>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</si>
  <si>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</si>
  <si>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</si>
  <si>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</si>
  <si>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</si>
  <si>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</si>
  <si>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</si>
  <si>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</si>
  <si>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</si>
  <si>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</si>
  <si>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</si>
  <si>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</si>
  <si>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</si>
  <si>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</si>
  <si>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</si>
  <si>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</si>
  <si>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</si>
  <si>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</si>
  <si>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</si>
  <si>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</si>
  <si>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</si>
  <si>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</si>
  <si>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</si>
  <si>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</si>
  <si>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</si>
  <si>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</si>
  <si>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</si>
  <si>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</si>
  <si>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</si>
  <si>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</si>
  <si>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</si>
  <si>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</si>
  <si>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</si>
  <si>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</si>
  <si>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</si>
  <si>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</si>
  <si>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</si>
  <si>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</si>
  <si>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</si>
  <si>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</si>
  <si>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</si>
  <si>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</si>
  <si>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</si>
  <si>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</si>
  <si>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</si>
  <si>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</si>
  <si>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</si>
  <si>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</si>
  <si>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</si>
  <si>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</si>
  <si>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</si>
  <si>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</si>
  <si>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</si>
  <si>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</si>
  <si>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</si>
  <si>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</si>
  <si>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</si>
  <si>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</si>
  <si>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</si>
  <si>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</si>
  <si>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</si>
  <si>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</si>
  <si>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</si>
  <si>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</si>
  <si>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</si>
  <si>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</si>
  <si>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</si>
  <si>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</si>
  <si>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</si>
  <si>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</si>
  <si>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</si>
  <si>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</si>
  <si>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</si>
  <si>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</si>
  <si>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</si>
  <si>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</si>
  <si>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</si>
  <si>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</si>
  <si>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</si>
  <si>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</si>
  <si>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</si>
  <si>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</si>
  <si>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</si>
  <si>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</si>
  <si>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</si>
  <si>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</si>
  <si>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</si>
  <si>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</si>
  <si>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</si>
  <si>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</si>
  <si>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</si>
  <si>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</si>
  <si>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</si>
  <si>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</si>
  <si>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</si>
  <si>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</si>
  <si>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</si>
  <si>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</si>
  <si>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</si>
  <si>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</si>
  <si>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</si>
  <si>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</si>
  <si>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</si>
  <si>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</si>
  <si>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</si>
  <si>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</si>
  <si>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</si>
  <si>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</si>
  <si>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</si>
  <si>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</si>
  <si>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</si>
  <si>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</si>
  <si>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</si>
  <si>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</si>
  <si>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</si>
  <si>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</si>
  <si>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</si>
  <si>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</si>
  <si>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</si>
  <si>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</si>
  <si>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</si>
  <si>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</si>
  <si>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</si>
  <si>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</si>
  <si>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</si>
  <si>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</si>
  <si>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</si>
  <si>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</si>
  <si>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</si>
  <si>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</si>
  <si>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</si>
  <si>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</si>
  <si>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</si>
  <si>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</si>
  <si>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</si>
  <si>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</si>
  <si>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</si>
  <si>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</si>
  <si>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</si>
  <si>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</si>
  <si>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</si>
  <si>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</si>
  <si>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</si>
  <si>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</si>
  <si>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</si>
  <si>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</si>
  <si>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</si>
  <si>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</si>
  <si>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</si>
  <si>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</si>
  <si>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</si>
  <si>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</si>
  <si>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</si>
  <si>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</si>
  <si>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</si>
  <si>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</si>
  <si>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</si>
  <si>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</si>
  <si>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</si>
  <si>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</si>
  <si>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</si>
  <si>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</si>
  <si>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</si>
  <si>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</si>
  <si>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</si>
  <si>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</si>
  <si>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</si>
  <si>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</si>
  <si>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</si>
  <si>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</si>
  <si>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</si>
  <si>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</si>
  <si>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</si>
  <si>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</si>
  <si>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</si>
  <si>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</si>
  <si>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</si>
  <si>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</si>
  <si>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</si>
  <si>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</si>
  <si>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</si>
  <si>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</si>
  <si>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</si>
  <si>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</si>
  <si>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</si>
  <si>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</si>
  <si>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</si>
  <si>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</si>
  <si>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</si>
  <si>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</si>
  <si>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</si>
  <si>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</si>
  <si>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</si>
  <si>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</si>
  <si>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</si>
  <si>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</si>
  <si>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</si>
  <si>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</si>
  <si>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</si>
  <si>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</si>
  <si>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</si>
  <si>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</si>
  <si>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</si>
  <si>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</si>
  <si>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</si>
  <si>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</si>
  <si>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</si>
  <si>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</si>
  <si>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</si>
  <si>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</si>
  <si>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</si>
  <si>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</si>
  <si>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</si>
  <si>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</si>
  <si>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</si>
  <si>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</si>
  <si>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</si>
  <si>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</si>
  <si>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</si>
  <si>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</si>
  <si>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</si>
  <si>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</si>
  <si>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</si>
  <si>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</si>
  <si>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</si>
  <si>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</si>
  <si>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</si>
  <si>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</si>
  <si>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</si>
  <si>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</si>
  <si>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</si>
  <si>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</si>
  <si>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</si>
  <si>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</si>
  <si>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</si>
  <si>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</si>
  <si>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</si>
  <si>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</si>
  <si>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</si>
  <si>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</si>
  <si>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</si>
  <si>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</si>
  <si>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</si>
  <si>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</si>
  <si>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</si>
  <si>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</si>
  <si>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</si>
  <si>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</si>
  <si>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</si>
  <si>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</si>
  <si>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</si>
  <si>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</si>
  <si>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</si>
  <si>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</si>
  <si>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</si>
  <si>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</si>
  <si>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</si>
  <si>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</si>
  <si>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</si>
  <si>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</si>
  <si>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</si>
  <si>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</si>
  <si>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</si>
  <si>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</si>
  <si>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</si>
  <si>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</si>
  <si>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</si>
  <si>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</si>
  <si>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</si>
  <si>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</si>
  <si>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</si>
  <si>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</si>
  <si>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</si>
  <si>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</si>
  <si>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</si>
  <si>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</si>
  <si>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</si>
  <si>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</si>
  <si>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</si>
  <si>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</si>
  <si>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</si>
  <si>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</si>
  <si>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</si>
  <si>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</si>
  <si>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</si>
  <si>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</si>
  <si>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</si>
  <si>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</si>
  <si>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</si>
  <si>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</si>
  <si>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</si>
  <si>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</si>
  <si>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</si>
  <si>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</si>
  <si>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</si>
  <si>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</si>
  <si>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</si>
  <si>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</si>
  <si>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</si>
  <si>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</si>
  <si>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</si>
  <si>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</si>
  <si>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</si>
  <si>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</si>
  <si>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</si>
  <si>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</si>
  <si>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</si>
  <si>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</si>
  <si>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</si>
  <si>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</si>
  <si>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</si>
  <si>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</si>
  <si>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</si>
  <si>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</si>
  <si>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</si>
  <si>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</si>
  <si>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</si>
  <si>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</si>
  <si>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</si>
  <si>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</si>
  <si>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</si>
  <si>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</si>
  <si>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</si>
  <si>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</si>
  <si>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</si>
  <si>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</si>
  <si>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</si>
  <si>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</si>
  <si>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</si>
  <si>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</si>
  <si>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</si>
  <si>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</si>
  <si>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</si>
  <si>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</si>
  <si>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</si>
  <si>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</si>
  <si>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</si>
  <si>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</si>
  <si>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</si>
  <si>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</si>
  <si>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</si>
  <si>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</si>
  <si>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</si>
  <si>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</si>
  <si>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</si>
  <si>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</si>
  <si>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</si>
  <si>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</si>
  <si>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</si>
  <si>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</si>
  <si>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</si>
  <si>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</si>
  <si>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</si>
  <si>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</si>
  <si>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</si>
  <si>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</si>
  <si>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</si>
  <si>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</si>
  <si>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</si>
  <si>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</si>
  <si>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</si>
  <si>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</si>
  <si>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</si>
  <si>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</si>
  <si>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</si>
  <si>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</si>
  <si>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</si>
  <si>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</si>
  <si>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</si>
  <si>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</si>
  <si>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</si>
  <si>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</si>
  <si>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</si>
  <si>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</si>
  <si>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</si>
  <si>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</si>
  <si>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</si>
  <si>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</si>
  <si>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</si>
  <si>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</si>
  <si>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</si>
  <si>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</si>
  <si>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</si>
  <si>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</si>
  <si>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</si>
  <si>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</si>
  <si>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</si>
  <si>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</si>
  <si>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</si>
  <si>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</si>
  <si>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</si>
  <si>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</si>
  <si>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</si>
  <si>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</si>
  <si>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</si>
  <si>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</si>
  <si>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</si>
  <si>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</si>
  <si>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</si>
  <si>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</si>
  <si>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</si>
  <si>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</si>
  <si>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</si>
  <si>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</si>
  <si>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</si>
  <si>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</si>
  <si>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</si>
  <si>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</si>
  <si>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</si>
  <si>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</si>
  <si>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</si>
  <si>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</si>
  <si>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</si>
  <si>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</si>
  <si>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</si>
  <si>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</si>
  <si>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</si>
  <si>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</si>
  <si>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</si>
  <si>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</si>
  <si>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</si>
  <si>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</si>
  <si>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</si>
  <si>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</si>
  <si>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</si>
  <si>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</si>
  <si>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</si>
  <si>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</si>
  <si>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</si>
  <si>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</si>
  <si>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</si>
  <si>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</si>
  <si>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</si>
  <si>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</si>
  <si>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</si>
  <si>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</si>
  <si>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</si>
  <si>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</si>
  <si>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</si>
  <si>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</si>
  <si>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</si>
  <si>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</si>
  <si>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</si>
  <si>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</si>
  <si>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</si>
  <si>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</si>
  <si>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</si>
  <si>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</si>
  <si>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</si>
  <si>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</si>
  <si>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</si>
  <si>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</si>
  <si>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</si>
  <si>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</si>
  <si>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</si>
  <si>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</si>
  <si>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</si>
  <si>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</si>
  <si>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</si>
  <si>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</si>
  <si>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</si>
  <si>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</si>
  <si>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</si>
  <si>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</si>
  <si>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</si>
  <si>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</si>
  <si>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</si>
  <si>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</si>
  <si>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</si>
  <si>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</si>
  <si>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</si>
  <si>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</si>
  <si>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</si>
  <si>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</si>
  <si>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</si>
  <si>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</si>
  <si>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</si>
  <si>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</si>
  <si>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</si>
  <si>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</si>
  <si>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</si>
  <si>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</si>
  <si>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</si>
  <si>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</si>
  <si>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</si>
  <si>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</si>
  <si>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</si>
  <si>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</si>
  <si>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</si>
  <si>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</si>
  <si>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</si>
  <si>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</si>
  <si>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</si>
  <si>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</si>
  <si>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</si>
  <si>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</si>
  <si>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</si>
  <si>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</si>
  <si>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</si>
  <si>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</si>
  <si>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</si>
  <si>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</si>
  <si>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</si>
  <si>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</si>
  <si>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</si>
  <si>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</si>
  <si>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</si>
  <si>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</si>
  <si>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</si>
  <si>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</si>
  <si>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</si>
  <si>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</si>
  <si>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</si>
  <si>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</si>
  <si>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</si>
  <si>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</si>
  <si>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</si>
  <si>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</si>
  <si>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</si>
  <si>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</si>
  <si>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</si>
  <si>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</si>
  <si>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</si>
  <si>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</si>
  <si>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</si>
  <si>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</si>
  <si>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</si>
  <si>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</si>
  <si>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</si>
  <si>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</si>
  <si>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</si>
  <si>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</si>
  <si>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</si>
  <si>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</si>
  <si>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</si>
  <si>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</si>
  <si>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</si>
  <si>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</si>
  <si>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</si>
  <si>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</si>
  <si>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</si>
  <si>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</si>
  <si>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</si>
  <si>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</si>
  <si>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</si>
  <si>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</si>
  <si>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</si>
  <si>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</si>
  <si>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</si>
  <si>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</si>
  <si>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</si>
  <si>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</si>
  <si>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</si>
  <si>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</si>
  <si>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</si>
  <si>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</si>
  <si>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</si>
  <si>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</si>
  <si>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</si>
  <si>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</si>
  <si>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</si>
  <si>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</si>
  <si>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</si>
  <si>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</si>
  <si>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</si>
  <si>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</si>
  <si>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</si>
  <si>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</si>
  <si>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</si>
  <si>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</si>
  <si>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</si>
  <si>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</si>
  <si>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</si>
  <si>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</si>
  <si>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</si>
  <si>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</si>
  <si>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</si>
  <si>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</si>
  <si>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</si>
  <si>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</si>
  <si>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</si>
  <si>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</si>
  <si>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</si>
  <si>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</si>
  <si>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</si>
  <si>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</si>
  <si>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</si>
  <si>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</si>
  <si>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</si>
  <si>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</si>
  <si>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</si>
  <si>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</si>
  <si>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</si>
  <si>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</si>
  <si>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</si>
  <si>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</si>
  <si>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</si>
  <si>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</si>
  <si>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</si>
  <si>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</si>
  <si>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</si>
  <si>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</si>
  <si>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</si>
  <si>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</si>
  <si>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</si>
  <si>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</si>
  <si>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</si>
  <si>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</si>
  <si>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</si>
  <si>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</si>
  <si>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</si>
  <si>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</si>
  <si>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</si>
  <si>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</si>
  <si>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</si>
  <si>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</si>
  <si>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</si>
  <si>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</si>
  <si>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</si>
  <si>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</si>
  <si>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</si>
  <si>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</si>
  <si>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</si>
  <si>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</si>
  <si>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</si>
  <si>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</si>
  <si>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</si>
  <si>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</si>
  <si>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</si>
  <si>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</si>
  <si>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</si>
  <si>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</si>
  <si>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</si>
  <si>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</si>
  <si>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</si>
  <si>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</si>
  <si>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</si>
  <si>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</si>
  <si>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</si>
  <si>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</si>
  <si>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</si>
  <si>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</si>
  <si>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</si>
  <si>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</si>
  <si>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</si>
  <si>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</si>
  <si>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</si>
  <si>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</si>
  <si>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</si>
  <si>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</si>
  <si>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</si>
  <si>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</si>
  <si>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</si>
  <si>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</si>
  <si>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</si>
  <si>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</si>
  <si>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</si>
  <si>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</si>
  <si>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</si>
  <si>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</si>
  <si>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</si>
  <si>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</si>
  <si>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</si>
  <si>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</si>
  <si>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</si>
  <si>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</si>
  <si>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</si>
  <si>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</si>
  <si>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</si>
  <si>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</si>
  <si>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</si>
  <si>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</si>
  <si>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</si>
  <si>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</si>
  <si>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</si>
  <si>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</si>
  <si>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</si>
  <si>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</si>
  <si>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</si>
  <si>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</si>
  <si>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</si>
  <si>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</si>
  <si>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</si>
  <si>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</si>
  <si>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</si>
  <si>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</si>
  <si>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</si>
  <si>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</si>
  <si>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</si>
  <si>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</si>
  <si>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</si>
  <si>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</si>
  <si>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</si>
  <si>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</si>
  <si>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</si>
  <si>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</si>
  <si>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</si>
  <si>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</si>
  <si>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</si>
  <si>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</si>
  <si>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</si>
  <si>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</si>
  <si>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</si>
  <si>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</si>
  <si>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</si>
  <si>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</si>
  <si>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</si>
  <si>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</si>
  <si>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</si>
  <si>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</si>
  <si>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</si>
  <si>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</si>
  <si>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</si>
  <si>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</si>
  <si>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</si>
  <si>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</si>
  <si>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</si>
  <si>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</si>
  <si>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</si>
  <si>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</si>
  <si>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</si>
  <si>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</si>
  <si>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</si>
  <si>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</si>
  <si>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</si>
  <si>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</si>
  <si>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</si>
  <si>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</si>
  <si>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</si>
  <si>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</si>
  <si>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</si>
  <si>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</si>
  <si>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</si>
  <si>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</si>
  <si>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</si>
  <si>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</si>
  <si>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</si>
  <si>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</si>
  <si>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</si>
  <si>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</si>
  <si>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</si>
  <si>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</si>
  <si>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</si>
  <si>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</si>
  <si>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</si>
  <si>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</si>
  <si>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</si>
  <si>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</si>
  <si>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</si>
  <si>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</si>
  <si>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</si>
  <si>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</si>
  <si>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</si>
  <si>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</si>
  <si>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</si>
  <si>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</si>
  <si>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</si>
  <si>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</si>
  <si>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</si>
  <si>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</si>
  <si>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</si>
  <si>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</si>
  <si>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</si>
  <si>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</si>
  <si>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</si>
  <si>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</si>
  <si>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</si>
  <si>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</si>
  <si>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</si>
  <si>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</si>
  <si>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</si>
  <si>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</si>
  <si>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</si>
  <si>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</si>
  <si>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</si>
  <si>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</si>
  <si>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</si>
  <si>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</si>
  <si>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</si>
  <si>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</si>
  <si>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</si>
  <si>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</si>
  <si>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</si>
  <si>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</si>
  <si>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</si>
  <si>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</si>
  <si>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</si>
  <si>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</si>
  <si>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</si>
  <si>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</si>
  <si>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</si>
  <si>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</si>
  <si>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</si>
  <si>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</si>
  <si>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</si>
  <si>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</si>
  <si>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</si>
  <si>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</si>
  <si>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</si>
  <si>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</si>
  <si>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</si>
  <si>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</si>
  <si>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</si>
  <si>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</si>
  <si>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</si>
  <si>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</si>
  <si>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</si>
  <si>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</si>
  <si>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</si>
  <si>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</si>
  <si>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</si>
  <si>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</si>
  <si>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</si>
  <si>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</si>
  <si>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</si>
  <si>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</si>
  <si>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</si>
  <si>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</si>
  <si>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</si>
  <si>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</si>
  <si>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</si>
  <si>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</si>
  <si>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</si>
  <si>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</si>
  <si>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</si>
  <si>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</si>
  <si>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</si>
  <si>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</si>
  <si>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</si>
  <si>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</si>
  <si>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</si>
  <si>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</si>
  <si>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</si>
  <si>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</si>
  <si>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</si>
  <si>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</si>
  <si>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</si>
  <si>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</si>
  <si>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</si>
  <si>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</si>
  <si>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</si>
  <si>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</si>
  <si>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</si>
  <si>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</si>
  <si>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</si>
  <si>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</si>
  <si>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</si>
  <si>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</si>
  <si>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</si>
  <si>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</si>
  <si>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</si>
  <si>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</si>
  <si>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</si>
  <si>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</si>
  <si>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</si>
  <si>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</si>
  <si>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</si>
  <si>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</si>
  <si>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</si>
  <si>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</si>
  <si>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</si>
  <si>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</si>
  <si>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</si>
  <si>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</si>
  <si>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</si>
  <si>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</si>
  <si>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</si>
  <si>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</si>
  <si>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</si>
  <si>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</si>
  <si>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</si>
  <si>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</si>
  <si>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</si>
  <si>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</si>
  <si>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</si>
  <si>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</si>
  <si>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</si>
  <si>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</si>
  <si>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</si>
  <si>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</si>
  <si>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</si>
  <si>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</si>
  <si>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</si>
  <si>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</si>
  <si>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</si>
  <si>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</si>
  <si>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</si>
  <si>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</si>
  <si>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</si>
  <si>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</si>
  <si>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</si>
  <si>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</si>
  <si>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</si>
  <si>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</si>
  <si>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</si>
  <si>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</si>
  <si>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</si>
  <si>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</si>
  <si>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</si>
  <si>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</si>
  <si>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</si>
  <si>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</si>
  <si>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</si>
  <si>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</si>
  <si>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</si>
  <si>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</si>
  <si>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</si>
  <si>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</si>
  <si>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</si>
  <si>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</si>
  <si>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</si>
  <si>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</si>
  <si>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</si>
  <si>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</si>
  <si>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</si>
  <si>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</si>
  <si>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</si>
  <si>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</si>
  <si>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</si>
  <si>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</si>
  <si>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</si>
  <si>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</si>
  <si>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</si>
  <si>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</si>
  <si>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</si>
  <si>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</si>
  <si>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</si>
  <si>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</si>
  <si>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</si>
  <si>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</si>
  <si>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</si>
  <si>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</si>
  <si>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</si>
  <si>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</si>
  <si>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</si>
  <si>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</si>
  <si>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</si>
  <si>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</si>
  <si>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</si>
  <si>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</si>
  <si>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</si>
  <si>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</si>
  <si>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</si>
  <si>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</si>
  <si>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</si>
  <si>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</si>
  <si>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</si>
  <si>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</si>
  <si>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</si>
  <si>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</si>
  <si>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</si>
  <si>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</si>
  <si>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</si>
  <si>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</si>
  <si>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</si>
  <si>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</si>
  <si>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</si>
  <si>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</si>
  <si>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</si>
  <si>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</si>
  <si>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</si>
  <si>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</si>
  <si>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</si>
  <si>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</si>
  <si>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</si>
  <si>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</si>
  <si>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</si>
  <si>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</si>
  <si>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</si>
  <si>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</si>
  <si>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</si>
  <si>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</si>
  <si>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</si>
  <si>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</si>
  <si>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</si>
  <si>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</si>
  <si>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</si>
  <si>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</si>
  <si>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</si>
  <si>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</si>
  <si>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</si>
  <si>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</si>
  <si>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</si>
  <si>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</si>
  <si>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</si>
  <si>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</si>
  <si>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</si>
  <si>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</si>
  <si>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</si>
  <si>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</si>
  <si>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</si>
  <si>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</si>
  <si>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</si>
  <si>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</si>
  <si>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</si>
  <si>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</si>
  <si>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</si>
  <si>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</si>
  <si>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</si>
  <si>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</si>
  <si>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</si>
  <si>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</si>
  <si>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</si>
  <si>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</si>
  <si>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</si>
  <si>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</si>
  <si>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</si>
  <si>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</si>
  <si>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</si>
  <si>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</si>
  <si>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</si>
  <si>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</si>
  <si>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</si>
  <si>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</si>
  <si>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</si>
  <si>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</si>
  <si>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</si>
  <si>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</si>
  <si>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</si>
  <si>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</si>
  <si>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</si>
  <si>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</si>
  <si>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</si>
  <si>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</si>
  <si>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</si>
  <si>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</si>
  <si>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</si>
  <si>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</si>
  <si>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</si>
  <si>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</si>
  <si>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</si>
  <si>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</si>
  <si>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</si>
  <si>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</si>
  <si>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</si>
  <si>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</si>
  <si>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</si>
  <si>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</si>
  <si>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</si>
  <si>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</si>
  <si>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</si>
  <si>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</si>
  <si>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</si>
  <si>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</si>
  <si>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</si>
  <si>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</si>
  <si>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</si>
  <si>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</si>
  <si>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</si>
  <si>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</si>
  <si>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</si>
  <si>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</si>
  <si>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</si>
  <si>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</si>
  <si>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</si>
  <si>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</si>
  <si>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</si>
  <si>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</si>
  <si>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</si>
  <si>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</si>
  <si>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</si>
  <si>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</si>
  <si>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</si>
  <si>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</si>
  <si>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</si>
  <si>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</si>
  <si>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</si>
  <si>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</si>
  <si>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</si>
  <si>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</si>
  <si>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</si>
  <si>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</si>
  <si>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</si>
  <si>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</si>
  <si>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</si>
  <si>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</si>
  <si>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</si>
  <si>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</si>
  <si>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</si>
  <si>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</si>
  <si>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</si>
  <si>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</si>
  <si>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</si>
  <si>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</si>
  <si>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</si>
  <si>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</si>
  <si>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</si>
  <si>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</si>
  <si>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</si>
  <si>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</si>
  <si>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</si>
  <si>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</si>
  <si>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</si>
  <si>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</si>
  <si>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</si>
  <si>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</si>
  <si>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</si>
  <si>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</si>
  <si>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</si>
  <si>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</si>
  <si>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</si>
  <si>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</si>
  <si>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</si>
  <si>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</si>
  <si>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</si>
  <si>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</si>
  <si>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</si>
  <si>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</si>
  <si>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</si>
  <si>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</si>
  <si>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</si>
  <si>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</si>
  <si>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</si>
  <si>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</si>
  <si>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</si>
  <si>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</si>
  <si>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</si>
  <si>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</si>
  <si>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</si>
  <si>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</si>
  <si>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</si>
  <si>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</si>
  <si>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</si>
  <si>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</si>
  <si>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</si>
  <si>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</si>
  <si>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</si>
  <si>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</si>
  <si>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</si>
  <si>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</si>
  <si>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</si>
  <si>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</si>
  <si>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</si>
  <si>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</si>
  <si>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</si>
  <si>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</si>
  <si>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</si>
  <si>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</si>
  <si>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</si>
  <si>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</si>
  <si>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</si>
  <si>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</si>
  <si>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</si>
  <si>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</si>
  <si>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</si>
  <si>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</si>
  <si>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</si>
  <si>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</si>
  <si>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</si>
  <si>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</si>
  <si>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</si>
  <si>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</si>
  <si>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</si>
  <si>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</si>
  <si>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</si>
  <si>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</si>
  <si>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</si>
  <si>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</si>
  <si>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</si>
  <si>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</si>
  <si>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</si>
  <si>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</si>
  <si>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</si>
  <si>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</si>
  <si>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</si>
  <si>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</si>
  <si>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</si>
  <si>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</si>
  <si>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</si>
  <si>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</si>
  <si>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</si>
  <si>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</si>
  <si>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</si>
  <si>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</si>
  <si>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</si>
  <si>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</si>
  <si>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</si>
  <si>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</si>
  <si>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</si>
  <si>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</si>
  <si>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</si>
  <si>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</si>
  <si>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</si>
  <si>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</si>
  <si>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</si>
  <si>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</si>
  <si>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</si>
  <si>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</si>
  <si>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</si>
  <si>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</si>
  <si>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</si>
  <si>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</si>
  <si>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</si>
  <si>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</si>
  <si>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</si>
  <si>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</si>
  <si>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</si>
  <si>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</si>
  <si>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</si>
  <si>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</si>
  <si>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</si>
  <si>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</si>
  <si>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</si>
  <si>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</si>
  <si>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</si>
  <si>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</si>
  <si>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</si>
  <si>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</si>
  <si>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</si>
  <si>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</si>
  <si>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</si>
  <si>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</si>
  <si>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</si>
  <si>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</si>
  <si>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</si>
  <si>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</si>
  <si>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</si>
  <si>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</si>
  <si>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</si>
  <si>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</si>
  <si>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</si>
  <si>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</si>
  <si>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</si>
  <si>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</si>
  <si>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</si>
  <si>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</si>
  <si>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</si>
  <si>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</si>
  <si>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</si>
  <si>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</si>
  <si>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</si>
  <si>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</si>
  <si>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</si>
  <si>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</si>
  <si>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</si>
  <si>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</si>
  <si>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</si>
  <si>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</si>
  <si>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</si>
  <si>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</si>
  <si>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</si>
  <si>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</si>
  <si>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</si>
  <si>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</si>
  <si>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</si>
  <si>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</si>
  <si>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</si>
  <si>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</si>
  <si>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</si>
  <si>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</si>
  <si>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</si>
  <si>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</si>
  <si>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</si>
  <si>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</si>
  <si>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</si>
  <si>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</si>
  <si>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</si>
  <si>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</si>
  <si>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</si>
  <si>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</si>
  <si>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</si>
  <si>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</si>
  <si>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</si>
  <si>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</si>
  <si>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</si>
  <si>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</si>
  <si>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</si>
  <si>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</si>
  <si>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</si>
  <si>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</si>
  <si>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</si>
  <si>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</si>
  <si>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</si>
  <si>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</si>
  <si>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</si>
  <si>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</si>
  <si>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</si>
  <si>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</si>
  <si>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</si>
  <si>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</si>
  <si>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</si>
  <si>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</si>
  <si>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</si>
  <si>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</si>
  <si>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</si>
  <si>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</si>
  <si>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</si>
  <si>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</si>
  <si>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</si>
  <si>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</si>
  <si>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</si>
  <si>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</si>
  <si>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</si>
  <si>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</si>
  <si>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</si>
  <si>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</si>
  <si>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</si>
  <si>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</si>
  <si>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</si>
  <si>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</si>
  <si>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</si>
  <si>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</si>
  <si>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</si>
  <si>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</si>
  <si>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</si>
  <si>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</si>
  <si>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</si>
  <si>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</si>
  <si>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</si>
  <si>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</si>
  <si>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</si>
  <si>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</si>
  <si>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</si>
  <si>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</si>
  <si>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</si>
  <si>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</si>
  <si>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</si>
  <si>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</si>
  <si>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</si>
  <si>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</si>
  <si>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</si>
  <si>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</si>
  <si>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</si>
  <si>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</si>
  <si>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</si>
  <si>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</si>
  <si>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</si>
  <si>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</si>
  <si>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</si>
  <si>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</si>
  <si>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</si>
  <si>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</si>
  <si>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</si>
  <si>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</si>
  <si>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</si>
  <si>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</si>
  <si>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</si>
  <si>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</si>
  <si>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</si>
  <si>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</si>
  <si>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</si>
  <si>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</si>
  <si>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</si>
  <si>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</si>
  <si>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</si>
  <si>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</si>
  <si>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</si>
  <si>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</si>
  <si>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</si>
  <si>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</si>
  <si>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</si>
  <si>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</si>
  <si>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</si>
  <si>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</si>
  <si>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</si>
  <si>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</si>
  <si>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</si>
  <si>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</si>
  <si>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</si>
  <si>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</si>
  <si>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</si>
  <si>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</si>
  <si>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</si>
  <si>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</si>
  <si>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</si>
  <si>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</si>
  <si>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</si>
  <si>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</si>
  <si>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</si>
  <si>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</si>
  <si>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</si>
  <si>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</si>
  <si>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</si>
  <si>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</si>
  <si>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</si>
  <si>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</si>
  <si>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</si>
  <si>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</si>
  <si>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</si>
  <si>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</si>
  <si>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</si>
  <si>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</si>
  <si>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</si>
  <si>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</si>
  <si>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</si>
  <si>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</si>
  <si>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</si>
  <si>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</si>
  <si>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</si>
  <si>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</si>
  <si>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</si>
  <si>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</si>
  <si>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</si>
  <si>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</si>
  <si>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</si>
  <si>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</si>
  <si>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</si>
  <si>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</si>
  <si>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</si>
  <si>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</si>
  <si>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</si>
  <si>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</si>
  <si>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</si>
  <si>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</si>
  <si>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</si>
  <si>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</si>
  <si>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</si>
  <si>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</si>
  <si>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</si>
  <si>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</si>
  <si>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</si>
  <si>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</si>
  <si>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</si>
  <si>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</si>
  <si>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</si>
  <si>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</si>
  <si>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</si>
  <si>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</si>
  <si>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</si>
  <si>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</si>
  <si>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</si>
  <si>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</si>
  <si>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</si>
  <si>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</si>
  <si>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</si>
  <si>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</si>
  <si>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</si>
  <si>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</si>
  <si>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</si>
  <si>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</si>
  <si>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</si>
  <si>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</si>
  <si>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</si>
  <si>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</si>
  <si>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</si>
  <si>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</si>
  <si>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</si>
  <si>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</si>
  <si>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</si>
  <si>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</si>
  <si>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</si>
  <si>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</si>
  <si>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</si>
  <si>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</si>
  <si>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</si>
  <si>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</si>
  <si>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</si>
  <si>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</si>
  <si>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</si>
  <si>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</si>
  <si>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</si>
  <si>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</si>
  <si>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</si>
  <si>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</si>
  <si>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</si>
  <si>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</si>
  <si>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</si>
  <si>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</si>
  <si>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</si>
  <si>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</si>
  <si>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</si>
  <si>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</si>
  <si>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</si>
  <si>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</si>
  <si>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</si>
  <si>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</si>
  <si>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</si>
  <si>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</si>
  <si>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</si>
  <si>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</si>
  <si>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</si>
  <si>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</si>
  <si>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</si>
  <si>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</si>
  <si>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</si>
  <si>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</si>
  <si>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</si>
  <si>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</si>
  <si>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</si>
  <si>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</si>
  <si>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</si>
  <si>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</si>
  <si>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</si>
  <si>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</si>
  <si>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</si>
  <si>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</si>
  <si>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</si>
  <si>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</si>
  <si>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</si>
  <si>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</si>
  <si>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</si>
  <si>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</si>
  <si>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</si>
  <si>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</si>
  <si>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</si>
  <si>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</si>
  <si>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</si>
  <si>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</si>
  <si>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</si>
  <si>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</si>
  <si>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</si>
  <si>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</si>
  <si>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</si>
  <si>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</si>
  <si>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</si>
  <si>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</si>
  <si>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</si>
  <si>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</si>
  <si>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</si>
  <si>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</si>
  <si>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</si>
  <si>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</si>
  <si>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</si>
  <si>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</si>
  <si>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</si>
  <si>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</si>
  <si>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</si>
  <si>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</si>
  <si>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</si>
  <si>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</si>
  <si>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</si>
  <si>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</si>
  <si>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</si>
  <si>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</si>
  <si>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</si>
  <si>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</si>
  <si>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</si>
  <si>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</si>
  <si>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</si>
  <si>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</si>
  <si>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</si>
  <si>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</si>
  <si>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</si>
  <si>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</si>
  <si>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</si>
  <si>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</si>
  <si>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</si>
  <si>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</si>
  <si>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</si>
  <si>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</si>
  <si>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</si>
  <si>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</si>
  <si>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</si>
  <si>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</si>
  <si>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</si>
  <si>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</si>
  <si>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</si>
  <si>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</si>
  <si>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</si>
  <si>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</si>
  <si>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</si>
  <si>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</si>
  <si>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</si>
  <si>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</si>
  <si>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</si>
  <si>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</si>
  <si>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</si>
  <si>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</si>
  <si>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</si>
  <si>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</si>
  <si>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</si>
  <si>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</si>
  <si>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</si>
  <si>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</si>
  <si>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</si>
  <si>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</si>
  <si>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</si>
  <si>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</si>
  <si>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</si>
  <si>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</si>
  <si>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</si>
  <si>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</si>
  <si>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</si>
  <si>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</si>
  <si>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</si>
  <si>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</si>
  <si>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</si>
  <si>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</si>
  <si>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</si>
  <si>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</si>
  <si>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</si>
  <si>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</si>
  <si>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</si>
  <si>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</si>
  <si>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</si>
  <si>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</si>
  <si>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</si>
  <si>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</si>
  <si>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</si>
  <si>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</si>
  <si>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</si>
  <si>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</si>
  <si>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</si>
  <si>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</si>
  <si>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</si>
  <si>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</si>
  <si>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</si>
  <si>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</si>
  <si>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</si>
  <si>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</si>
  <si>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</si>
  <si>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</si>
  <si>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</si>
  <si>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</si>
  <si>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</si>
  <si>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</si>
  <si>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</si>
  <si>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</si>
  <si>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</si>
  <si>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</si>
  <si>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</si>
  <si>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</si>
  <si>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</si>
  <si>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</si>
  <si>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</si>
  <si>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</si>
  <si>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</si>
  <si>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</si>
  <si>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</si>
  <si>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</si>
  <si>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</si>
  <si>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</si>
  <si>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</si>
  <si>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</si>
  <si>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</si>
  <si>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</si>
  <si>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</si>
  <si>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</si>
  <si>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</si>
  <si>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</si>
  <si>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</si>
  <si>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</si>
  <si>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</si>
  <si>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</si>
  <si>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</si>
  <si>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</si>
  <si>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</si>
  <si>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</si>
  <si>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</si>
  <si>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</si>
  <si>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</si>
  <si>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</si>
  <si>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</si>
  <si>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</si>
  <si>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</si>
  <si>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</si>
  <si>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</si>
  <si>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</si>
  <si>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</si>
  <si>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</si>
  <si>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</si>
  <si>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</si>
  <si>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</si>
  <si>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</si>
  <si>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</si>
  <si>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</si>
  <si>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</si>
  <si>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</si>
  <si>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</si>
  <si>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</si>
  <si>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</si>
  <si>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</si>
  <si>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</si>
  <si>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</si>
  <si>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</si>
  <si>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</si>
  <si>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</si>
  <si>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</si>
  <si>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</si>
  <si>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</si>
  <si>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</si>
  <si>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</si>
  <si>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</si>
  <si>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</si>
  <si>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</si>
  <si>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</si>
  <si>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</si>
  <si>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</si>
  <si>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</si>
  <si>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</si>
  <si>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</si>
  <si>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</si>
  <si>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</si>
  <si>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</si>
  <si>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</si>
  <si>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</si>
  <si>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</si>
  <si>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</si>
  <si>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</si>
  <si>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</si>
  <si>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</si>
  <si>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</si>
  <si>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</si>
  <si>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</si>
  <si>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</si>
  <si>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</si>
  <si>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</si>
  <si>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</si>
  <si>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</si>
  <si>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</si>
  <si>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</si>
  <si>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</si>
  <si>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</si>
  <si>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</si>
  <si>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</si>
  <si>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</si>
  <si>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</si>
  <si>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</si>
  <si>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</si>
  <si>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</si>
  <si>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</si>
  <si>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</si>
  <si>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</si>
  <si>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</si>
  <si>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</si>
  <si>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</si>
  <si>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</si>
  <si>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</si>
  <si>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</si>
  <si>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</si>
  <si>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</si>
  <si>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</si>
  <si>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</si>
  <si>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</si>
  <si>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</si>
  <si>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</si>
  <si>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</si>
  <si>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</si>
  <si>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</si>
  <si>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</si>
  <si>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</si>
  <si>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</si>
  <si>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</si>
  <si>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</si>
  <si>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</si>
  <si>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</si>
  <si>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</si>
  <si>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</si>
  <si>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</si>
  <si>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</si>
  <si>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</si>
  <si>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</si>
  <si>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</si>
  <si>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</si>
  <si>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</si>
  <si>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</si>
  <si>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</si>
  <si>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</si>
  <si>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</si>
  <si>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</si>
  <si>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</si>
  <si>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</si>
  <si>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</si>
  <si>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</si>
  <si>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</si>
  <si>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</si>
  <si>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</si>
  <si>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</si>
  <si>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</si>
  <si>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</si>
  <si>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</si>
  <si>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</si>
  <si>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</si>
  <si>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</si>
  <si>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</si>
  <si>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</si>
  <si>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</si>
  <si>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</si>
  <si>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</si>
  <si>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</si>
  <si>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</si>
  <si>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</si>
  <si>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</si>
  <si>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</si>
  <si>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</si>
  <si>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</si>
  <si>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</si>
  <si>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</si>
  <si>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</si>
  <si>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</si>
  <si>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</si>
  <si>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</si>
  <si>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</si>
  <si>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</si>
  <si>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</si>
  <si>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</si>
  <si>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</si>
  <si>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</si>
  <si>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</si>
  <si>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</si>
  <si>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</si>
  <si>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</si>
  <si>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</si>
  <si>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</si>
  <si>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</si>
  <si>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</si>
  <si>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</si>
  <si>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</si>
  <si>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</si>
  <si>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</si>
  <si>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</si>
  <si>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</si>
  <si>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</si>
  <si>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</si>
  <si>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</si>
  <si>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</si>
  <si>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</si>
  <si>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</si>
  <si>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</si>
  <si>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</si>
  <si>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</si>
  <si>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</si>
  <si>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</si>
  <si>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</si>
  <si>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</si>
  <si>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</si>
  <si>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</si>
  <si>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</si>
  <si>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</si>
  <si>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</si>
  <si>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</si>
  <si>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</si>
  <si>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</si>
  <si>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</si>
  <si>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</si>
  <si>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</si>
  <si>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</si>
  <si>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</si>
  <si>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</si>
  <si>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</si>
  <si>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</si>
  <si>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</si>
  <si>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</si>
  <si>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</si>
  <si>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</si>
  <si>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</si>
  <si>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</si>
  <si>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</si>
  <si>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</si>
  <si>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</si>
  <si>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</si>
  <si>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</si>
  <si>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</si>
  <si>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</si>
  <si>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</si>
  <si>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</si>
  <si>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</si>
  <si>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</si>
  <si>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</si>
  <si>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</si>
  <si>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</si>
  <si>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</si>
  <si>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</si>
  <si>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</si>
  <si>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</si>
  <si>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</si>
  <si>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</si>
  <si>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</si>
  <si>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</si>
  <si>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</si>
  <si>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</si>
  <si>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</si>
  <si>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</si>
  <si>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</si>
  <si>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</si>
  <si>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</si>
  <si>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</si>
  <si>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</si>
  <si>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</si>
  <si>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</si>
  <si>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</si>
  <si>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</si>
  <si>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</si>
  <si>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</si>
  <si>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</si>
  <si>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</si>
  <si>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</si>
  <si>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</si>
  <si>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</si>
  <si>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</si>
  <si>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</si>
  <si>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</si>
  <si>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</si>
  <si>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</si>
  <si>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</si>
  <si>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</si>
  <si>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</si>
  <si>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</si>
  <si>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</si>
  <si>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</si>
  <si>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</si>
  <si>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</si>
  <si>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</si>
  <si>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</si>
  <si>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</si>
  <si>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</si>
  <si>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</si>
  <si>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</si>
  <si>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</si>
  <si>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</si>
  <si>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</si>
  <si>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</si>
  <si>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</si>
  <si>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</si>
  <si>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</si>
  <si>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</si>
  <si>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</si>
  <si>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</si>
  <si>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</si>
  <si>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</si>
  <si>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</si>
  <si>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</si>
  <si>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</si>
  <si>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</si>
  <si>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</si>
  <si>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</si>
  <si>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</si>
  <si>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</si>
  <si>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</si>
  <si>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</si>
  <si>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</si>
  <si>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</si>
  <si>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</si>
  <si>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</si>
  <si>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</si>
  <si>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</si>
  <si>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</si>
  <si>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</si>
  <si>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</si>
  <si>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</si>
  <si>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</si>
  <si>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</si>
  <si>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</si>
  <si>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</si>
  <si>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</si>
  <si>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</si>
  <si>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</si>
  <si>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</si>
  <si>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</si>
  <si>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</si>
  <si>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</si>
  <si>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</si>
  <si>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</si>
  <si>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</si>
  <si>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</si>
  <si>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</si>
  <si>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</si>
  <si>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</si>
  <si>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</si>
  <si>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</si>
  <si>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</si>
  <si>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</si>
  <si>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</si>
  <si>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</si>
  <si>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</si>
  <si>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</si>
  <si>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</si>
  <si>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</si>
  <si>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</si>
  <si>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</si>
  <si>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</si>
  <si>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</si>
  <si>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</si>
  <si>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</si>
  <si>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</si>
  <si>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</si>
  <si>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</si>
  <si>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</si>
  <si>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</si>
  <si>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</si>
  <si>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</si>
  <si>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</si>
  <si>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</si>
  <si>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</si>
  <si>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</si>
  <si>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</si>
  <si>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</si>
  <si>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</si>
  <si>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</si>
  <si>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</si>
  <si>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</si>
  <si>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</si>
  <si>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</si>
  <si>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</si>
  <si>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</si>
  <si>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</si>
  <si>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</si>
  <si>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</si>
  <si>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</si>
  <si>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</si>
  <si>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</si>
  <si>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</si>
  <si>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</si>
  <si>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</si>
  <si>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</si>
  <si>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</si>
  <si>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</si>
  <si>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</si>
  <si>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</si>
  <si>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</si>
  <si>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</si>
  <si>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</si>
  <si>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</si>
  <si>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</si>
  <si>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</si>
  <si>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</si>
  <si>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</si>
  <si>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</si>
  <si>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</si>
  <si>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</si>
  <si>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</si>
  <si>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</si>
  <si>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</si>
  <si>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</si>
  <si>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</si>
  <si>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</si>
  <si>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</si>
  <si>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</si>
  <si>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</si>
  <si>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</si>
  <si>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</si>
  <si>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</si>
  <si>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</si>
  <si>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</si>
  <si>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</si>
  <si>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</si>
  <si>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</si>
  <si>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</si>
  <si>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</si>
  <si>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</si>
  <si>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</si>
  <si>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</si>
  <si>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</si>
  <si>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</si>
  <si>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</si>
  <si>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</si>
  <si>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</si>
  <si>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</si>
  <si>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</si>
  <si>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</si>
  <si>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</si>
  <si>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</si>
  <si>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</si>
  <si>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</si>
  <si>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</si>
  <si>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</si>
  <si>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</si>
  <si>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</si>
  <si>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</si>
  <si>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</si>
  <si>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</si>
  <si>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</si>
  <si>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</si>
  <si>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</si>
  <si>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</si>
  <si>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</si>
  <si>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</si>
  <si>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</si>
  <si>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</si>
  <si>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</si>
  <si>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</si>
  <si>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</si>
  <si>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</si>
  <si>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</si>
  <si>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</si>
  <si>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</si>
  <si>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</si>
  <si>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</si>
  <si>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</si>
  <si>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</si>
  <si>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</si>
  <si>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</si>
  <si>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</si>
  <si>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</si>
  <si>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</si>
  <si>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</si>
  <si>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</si>
  <si>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</si>
  <si>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</si>
  <si>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</si>
  <si>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</si>
  <si>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</si>
  <si>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</si>
  <si>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</si>
  <si>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</si>
  <si>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</si>
  <si>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</si>
  <si>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</si>
  <si>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</si>
  <si>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</si>
  <si>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</si>
  <si>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</si>
  <si>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</si>
  <si>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</si>
  <si>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</si>
  <si>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</si>
  <si>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</si>
  <si>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</si>
  <si>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</si>
  <si>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</si>
  <si>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</si>
  <si>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</si>
  <si>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</si>
  <si>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</si>
  <si>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</si>
  <si>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</si>
  <si>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</si>
  <si>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</si>
  <si>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</si>
  <si>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</si>
  <si>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</si>
  <si>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</si>
  <si>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</si>
  <si>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</si>
  <si>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</si>
  <si>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</si>
  <si>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</si>
  <si>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</si>
  <si>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</si>
  <si>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</si>
  <si>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</si>
  <si>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</si>
  <si>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</si>
  <si>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</si>
  <si>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</si>
  <si>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</si>
  <si>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</si>
  <si>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</si>
  <si>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</si>
  <si>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</si>
  <si>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</si>
  <si>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</si>
  <si>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</si>
  <si>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</si>
  <si>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</si>
  <si>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</si>
  <si>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</si>
  <si>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</si>
  <si>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</si>
  <si>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</si>
  <si>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</si>
  <si>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</si>
  <si>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</si>
  <si>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</si>
  <si>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</si>
  <si>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</si>
  <si>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</si>
  <si>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</si>
  <si>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</si>
  <si>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</si>
  <si>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</si>
  <si>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</si>
  <si>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</si>
  <si>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</si>
  <si>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</si>
  <si>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</si>
  <si>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</si>
  <si>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</si>
  <si>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</si>
  <si>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</si>
  <si>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</si>
  <si>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</si>
  <si>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</si>
  <si>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</si>
  <si>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</si>
  <si>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</si>
  <si>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</si>
  <si>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</si>
  <si>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</si>
  <si>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</si>
  <si>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</si>
  <si>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</si>
  <si>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</si>
  <si>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</si>
  <si>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</si>
  <si>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</si>
  <si>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</si>
  <si>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</si>
  <si>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</si>
  <si>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</si>
  <si>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</si>
  <si>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</si>
  <si>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</si>
  <si>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</si>
  <si>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</si>
  <si>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</si>
  <si>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</si>
  <si>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</si>
  <si>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</si>
  <si>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</si>
  <si>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</si>
  <si>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</si>
  <si>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</si>
  <si>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</si>
  <si>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</si>
  <si>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</si>
  <si>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</si>
  <si>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</si>
  <si>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</si>
  <si>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</si>
  <si>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</si>
  <si>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</si>
  <si>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</si>
  <si>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</si>
  <si>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</si>
  <si>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</si>
  <si>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</si>
  <si>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</si>
  <si>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</si>
  <si>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</si>
  <si>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</si>
  <si>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</si>
  <si>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</si>
  <si>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</si>
  <si>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</si>
  <si>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</si>
  <si>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</si>
  <si>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</si>
  <si>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</si>
  <si>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</si>
  <si>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</si>
  <si>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</si>
  <si>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</si>
  <si>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</si>
  <si>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</si>
  <si>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</si>
  <si>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</si>
  <si>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</si>
  <si>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</si>
  <si>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</si>
  <si>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</si>
  <si>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</si>
  <si>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</si>
  <si>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</si>
  <si>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</si>
  <si>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</si>
  <si>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</si>
  <si>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</si>
  <si>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</si>
  <si>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</si>
  <si>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</si>
  <si>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</si>
  <si>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</si>
  <si>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</si>
  <si>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</si>
  <si>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</si>
  <si>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</si>
  <si>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</si>
  <si>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</si>
  <si>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</si>
  <si>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</si>
  <si>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</si>
  <si>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</si>
  <si>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</si>
  <si>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</si>
  <si>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</si>
  <si>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</si>
  <si>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</si>
  <si>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</si>
  <si>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</si>
  <si>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</si>
  <si>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</si>
  <si>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</si>
  <si>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</si>
  <si>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</si>
  <si>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</si>
  <si>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</si>
  <si>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</si>
  <si>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</si>
  <si>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</si>
  <si>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</si>
  <si>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</si>
  <si>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</si>
  <si>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</si>
  <si>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</si>
  <si>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</si>
  <si>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</si>
  <si>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</si>
  <si>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</si>
  <si>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</si>
  <si>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</si>
  <si>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</si>
  <si>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</si>
  <si>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</si>
  <si>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</si>
  <si>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</si>
  <si>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</si>
  <si>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</si>
  <si>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</si>
  <si>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</si>
  <si>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</si>
  <si>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</si>
  <si>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</si>
  <si>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</si>
  <si>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</si>
  <si>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</si>
  <si>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</si>
  <si>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</si>
  <si>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</si>
  <si>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</si>
  <si>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</si>
  <si>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</si>
  <si>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</si>
  <si>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</si>
  <si>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</si>
  <si>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</si>
  <si>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</si>
  <si>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</si>
  <si>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</si>
  <si>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</si>
  <si>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</si>
  <si>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</si>
  <si>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</si>
  <si>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</si>
  <si>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</si>
  <si>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</si>
  <si>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</si>
  <si>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</si>
  <si>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</si>
  <si>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</si>
  <si>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</si>
  <si>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</si>
  <si>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</si>
  <si>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</si>
  <si>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</si>
  <si>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</si>
  <si>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</si>
  <si>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</si>
  <si>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</si>
  <si>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</si>
  <si>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</si>
  <si>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</si>
  <si>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</si>
  <si>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</si>
  <si>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</si>
  <si>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</si>
  <si>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</si>
  <si>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</si>
  <si>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</si>
  <si>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</si>
  <si>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</si>
  <si>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</si>
  <si>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</si>
  <si>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</si>
  <si>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</si>
  <si>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</si>
  <si>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</si>
  <si>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</si>
  <si>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</si>
  <si>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</si>
  <si>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</si>
  <si>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</si>
  <si>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</si>
  <si>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</si>
  <si>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</si>
  <si>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</si>
  <si>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</si>
  <si>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</si>
  <si>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</si>
  <si>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</si>
  <si>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</si>
  <si>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</si>
  <si>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</si>
  <si>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</si>
  <si>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</si>
  <si>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</si>
  <si>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</si>
  <si>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</si>
  <si>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</si>
  <si>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</si>
  <si>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</si>
  <si>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</si>
  <si>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</si>
  <si>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</si>
  <si>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</si>
  <si>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</si>
  <si>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</si>
  <si>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</si>
  <si>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</si>
  <si>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</si>
  <si>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</si>
  <si>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</si>
  <si>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</si>
  <si>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</si>
  <si>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</si>
  <si>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</si>
  <si>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</si>
  <si>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</si>
  <si>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</si>
  <si>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</si>
  <si>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</si>
  <si>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</si>
  <si>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</si>
  <si>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</si>
  <si>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</si>
  <si>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</si>
  <si>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</si>
  <si>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</si>
  <si>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</si>
  <si>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</si>
  <si>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</si>
  <si>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</si>
  <si>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</si>
  <si>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</si>
  <si>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</si>
  <si>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</si>
  <si>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</si>
  <si>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</si>
  <si>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</si>
  <si>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</si>
  <si>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</si>
  <si>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</si>
  <si>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</si>
  <si>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</si>
  <si>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</si>
  <si>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</si>
  <si>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</si>
  <si>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</si>
  <si>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</si>
  <si>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</si>
  <si>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</si>
  <si>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</si>
  <si>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</si>
  <si>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</si>
  <si>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</si>
  <si>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</si>
  <si>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</si>
  <si>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</si>
  <si>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</si>
  <si>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</si>
  <si>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</si>
  <si>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</si>
  <si>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</si>
  <si>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</si>
  <si>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</si>
  <si>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</si>
  <si>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</si>
  <si>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</si>
  <si>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</si>
  <si>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</si>
  <si>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</si>
  <si>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</si>
  <si>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</si>
  <si>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</si>
  <si>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</si>
  <si>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</si>
  <si>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</si>
  <si>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</si>
  <si>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</si>
  <si>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</si>
  <si>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</si>
  <si>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</si>
  <si>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</si>
  <si>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</si>
  <si>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</si>
  <si>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</si>
  <si>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</si>
  <si>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</si>
  <si>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</si>
  <si>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</si>
  <si>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</si>
  <si>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</si>
  <si>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</si>
  <si>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</si>
  <si>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</si>
  <si>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</si>
  <si>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</si>
  <si>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</si>
  <si>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</si>
  <si>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</si>
  <si>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</si>
  <si>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</si>
  <si>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</si>
  <si>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</si>
  <si>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</si>
  <si>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</si>
  <si>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</si>
  <si>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</si>
  <si>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</si>
  <si>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</si>
  <si>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</si>
  <si>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</si>
  <si>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</si>
  <si>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</si>
  <si>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</si>
  <si>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</si>
  <si>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</si>
  <si>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</si>
  <si>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</si>
  <si>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</si>
  <si>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</si>
  <si>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</si>
  <si>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</si>
  <si>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</si>
  <si>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</si>
  <si>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</si>
  <si>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</si>
  <si>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</si>
  <si>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</si>
  <si>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</si>
  <si>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</si>
  <si>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</si>
  <si>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</si>
  <si>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</si>
  <si>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</si>
  <si>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</si>
  <si>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</si>
  <si>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</si>
  <si>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</si>
  <si>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</si>
  <si>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</si>
  <si>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</si>
  <si>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</si>
  <si>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</si>
  <si>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</si>
  <si>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</si>
  <si>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</si>
  <si>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</si>
  <si>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</si>
  <si>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</si>
  <si>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</si>
  <si>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</si>
  <si>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</si>
  <si>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</si>
  <si>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</si>
  <si>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</si>
  <si>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</si>
  <si>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</si>
  <si>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</si>
  <si>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</si>
  <si>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</si>
  <si>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</si>
  <si>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</si>
  <si>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</si>
  <si>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</si>
  <si>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</si>
  <si>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</si>
  <si>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</si>
  <si>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</si>
  <si>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</si>
  <si>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</si>
  <si>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</si>
  <si>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</si>
  <si>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</si>
  <si>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</si>
  <si>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</si>
  <si>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</si>
  <si>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</si>
  <si>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</si>
  <si>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</si>
  <si>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</si>
  <si>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</si>
  <si>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</si>
  <si>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</si>
  <si>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</si>
  <si>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</si>
  <si>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</si>
  <si>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</si>
  <si>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</si>
  <si>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</si>
  <si>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</si>
  <si>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</si>
  <si>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</si>
  <si>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</si>
  <si>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</si>
  <si>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</si>
  <si>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</si>
  <si>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</si>
  <si>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</si>
  <si>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</si>
  <si>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</si>
  <si>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</si>
  <si>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</si>
  <si>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</si>
  <si>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</si>
  <si>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</si>
  <si>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</si>
  <si>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</si>
  <si>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</si>
  <si>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</si>
  <si>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</si>
  <si>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</si>
  <si>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</si>
  <si>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</si>
  <si>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</si>
  <si>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</si>
  <si>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</si>
  <si>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</si>
  <si>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</si>
  <si>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</si>
  <si>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</si>
  <si>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</si>
  <si>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</si>
  <si>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</si>
  <si>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</si>
  <si>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</si>
  <si>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</si>
  <si>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</si>
  <si>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</si>
  <si>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</si>
  <si>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</si>
  <si>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</si>
  <si>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</si>
  <si>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</si>
  <si>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</si>
  <si>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</si>
  <si>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</si>
  <si>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</si>
  <si>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</si>
  <si>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</si>
  <si>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</si>
  <si>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</si>
  <si>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</si>
  <si>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</si>
  <si>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</si>
  <si>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</si>
  <si>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</si>
  <si>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</si>
  <si>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</si>
  <si>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</si>
  <si>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</si>
  <si>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</si>
  <si>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</si>
  <si>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</si>
  <si>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</si>
  <si>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</si>
  <si>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</si>
  <si>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</si>
  <si>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</si>
  <si>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</si>
  <si>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</si>
  <si>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</si>
  <si>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</si>
  <si>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</si>
  <si>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</si>
  <si>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</si>
  <si>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</si>
  <si>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</si>
  <si>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</si>
  <si>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</si>
  <si>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</si>
  <si>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</si>
  <si>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</si>
  <si>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</si>
  <si>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</si>
  <si>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</si>
  <si>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</si>
  <si>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</si>
  <si>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</si>
  <si>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</si>
  <si>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</si>
  <si>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</si>
  <si>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</si>
  <si>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</si>
  <si>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</si>
  <si>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</si>
  <si>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</si>
  <si>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</si>
  <si>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</si>
  <si>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</si>
  <si>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</si>
  <si>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</si>
  <si>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</si>
  <si>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</si>
  <si>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</si>
  <si>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</si>
  <si>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</si>
  <si>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</si>
  <si>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</si>
  <si>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</si>
  <si>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</si>
  <si>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</si>
  <si>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</si>
  <si>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</si>
  <si>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</si>
  <si>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</si>
  <si>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</si>
  <si>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</si>
  <si>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</si>
  <si>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</si>
  <si>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</si>
  <si>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</si>
  <si>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</si>
  <si>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</si>
  <si>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</si>
  <si>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</si>
  <si>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</si>
  <si>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</si>
  <si>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</si>
  <si>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</si>
  <si>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</si>
  <si>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</si>
  <si>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</si>
  <si>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</si>
  <si>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</si>
  <si>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</si>
  <si>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</si>
  <si>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</si>
  <si>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</si>
  <si>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</si>
  <si>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</si>
  <si>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</si>
  <si>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</si>
  <si>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</si>
  <si>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</si>
  <si>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</si>
  <si>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</si>
  <si>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</si>
  <si>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</si>
  <si>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</si>
  <si>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</si>
  <si>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</si>
  <si>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</si>
  <si>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</si>
  <si>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</si>
  <si>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</si>
  <si>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</si>
  <si>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</si>
  <si>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</si>
  <si>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</si>
  <si>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</si>
  <si>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</si>
  <si>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</si>
  <si>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</si>
  <si>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</si>
  <si>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</si>
  <si>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</si>
  <si>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</si>
  <si>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</si>
  <si>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</si>
  <si>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</si>
  <si>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</si>
  <si>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</si>
  <si>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</si>
  <si>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</si>
  <si>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</si>
  <si>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</si>
  <si>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</si>
  <si>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</si>
  <si>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</si>
  <si>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</si>
  <si>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</si>
  <si>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</si>
  <si>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</si>
  <si>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</si>
  <si>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</si>
  <si>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</si>
  <si>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</si>
  <si>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</si>
  <si>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</si>
  <si>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</si>
  <si>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</si>
  <si>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</si>
  <si>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</si>
  <si>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</si>
  <si>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</si>
  <si>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</si>
  <si>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</si>
  <si>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</si>
  <si>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</si>
  <si>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</si>
  <si>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</si>
  <si>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</si>
  <si>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</si>
  <si>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</si>
  <si>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</si>
  <si>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</si>
  <si>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</si>
  <si>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</si>
  <si>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</si>
  <si>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</si>
  <si>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</si>
  <si>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</si>
  <si>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</si>
  <si>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</si>
  <si>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</si>
  <si>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</si>
  <si>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</si>
  <si>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</si>
  <si>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</si>
  <si>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</si>
  <si>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</si>
  <si>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</si>
  <si>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</si>
  <si>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</si>
  <si>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</si>
  <si>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</si>
  <si>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</si>
  <si>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</si>
  <si>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</si>
  <si>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</si>
  <si>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</si>
  <si>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</si>
  <si>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</si>
  <si>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</si>
  <si>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</si>
  <si>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</si>
  <si>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</si>
  <si>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</si>
  <si>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</si>
  <si>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</si>
  <si>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</si>
  <si>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</si>
  <si>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</si>
  <si>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</si>
  <si>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</si>
  <si>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</si>
  <si>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</si>
  <si>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</si>
  <si>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</si>
  <si>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</si>
  <si>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</si>
  <si>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</si>
  <si>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</si>
  <si>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</si>
  <si>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</si>
  <si>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</si>
  <si>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</si>
  <si>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</si>
  <si>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</si>
  <si>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</si>
  <si>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</si>
  <si>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</si>
  <si>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</si>
  <si>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</si>
  <si>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</si>
  <si>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</si>
  <si>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</si>
  <si>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</si>
  <si>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</si>
  <si>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</si>
  <si>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</si>
  <si>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</si>
  <si>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</si>
  <si>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</si>
  <si>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</si>
  <si>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</si>
  <si>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</si>
  <si>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</si>
  <si>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</si>
  <si>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</si>
  <si>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</si>
  <si>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</si>
  <si>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</si>
  <si>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</si>
  <si>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</si>
  <si>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</si>
  <si>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</si>
  <si>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</si>
  <si>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</si>
  <si>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</si>
  <si>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</si>
  <si>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</si>
  <si>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</si>
  <si>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</si>
  <si>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</si>
  <si>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</si>
  <si>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</si>
  <si>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</si>
  <si>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</si>
  <si>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</si>
  <si>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</si>
  <si>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</si>
  <si>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</si>
  <si>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</si>
  <si>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</si>
  <si>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</si>
  <si>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</si>
  <si>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</si>
  <si>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</si>
  <si>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</si>
  <si>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</si>
  <si>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</si>
  <si>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</si>
  <si>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</si>
  <si>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</si>
  <si>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</si>
  <si>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</si>
  <si>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</si>
  <si>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</si>
  <si>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</si>
  <si>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</si>
  <si>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</si>
  <si>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</si>
  <si>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</si>
  <si>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</si>
  <si>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</si>
  <si>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</si>
  <si>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</si>
  <si>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</si>
  <si>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</si>
  <si>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</si>
  <si>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</si>
  <si>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</si>
  <si>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</si>
  <si>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</si>
  <si>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</si>
  <si>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</si>
  <si>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</si>
  <si>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</si>
  <si>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</si>
  <si>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</si>
  <si>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</si>
  <si>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</si>
  <si>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</si>
  <si>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</si>
  <si>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</si>
  <si>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</si>
  <si>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</si>
  <si>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</si>
  <si>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</si>
  <si>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</si>
  <si>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</si>
  <si>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</si>
  <si>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</si>
  <si>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</si>
  <si>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</si>
  <si>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</si>
  <si>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</si>
  <si>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</si>
  <si>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</si>
  <si>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</si>
  <si>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</si>
  <si>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</si>
  <si>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</si>
  <si>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</si>
  <si>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</si>
  <si>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</si>
  <si>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</si>
  <si>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</si>
  <si>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</si>
  <si>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</si>
  <si>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</si>
  <si>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</si>
  <si>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</si>
  <si>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</si>
  <si>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</si>
  <si>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</si>
  <si>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</si>
  <si>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</si>
  <si>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</si>
  <si>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</si>
  <si>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</si>
  <si>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</si>
  <si>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</si>
  <si>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</si>
  <si>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</si>
  <si>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</si>
  <si>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</si>
  <si>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</si>
  <si>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</si>
  <si>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</si>
  <si>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</si>
  <si>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</si>
  <si>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</si>
  <si>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</si>
  <si>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</si>
  <si>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</si>
  <si>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</si>
  <si>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</si>
  <si>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</si>
  <si>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</si>
  <si>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</si>
  <si>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</si>
  <si>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</si>
  <si>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</si>
  <si>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</si>
  <si>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</si>
  <si>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</si>
  <si>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</si>
  <si>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</si>
  <si>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</si>
  <si>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</si>
  <si>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</si>
  <si>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</si>
  <si>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</si>
  <si>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</si>
  <si>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</si>
  <si>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</si>
  <si>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</si>
  <si>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</si>
  <si>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</si>
  <si>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</si>
  <si>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</si>
  <si>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</si>
  <si>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</si>
  <si>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</si>
  <si>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</si>
  <si>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</si>
  <si>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</si>
  <si>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</si>
  <si>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</si>
  <si>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</si>
  <si>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</si>
  <si>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</si>
  <si>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</si>
  <si>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</si>
  <si>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</si>
  <si>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</si>
  <si>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</si>
  <si>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</si>
  <si>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</si>
  <si>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</si>
  <si>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</si>
  <si>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</si>
  <si>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</si>
  <si>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</si>
  <si>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</si>
  <si>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</si>
  <si>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</si>
  <si>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</si>
  <si>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</si>
  <si>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</si>
  <si>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</si>
  <si>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</si>
  <si>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</si>
  <si>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</si>
  <si>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</si>
  <si>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</si>
  <si>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</si>
  <si>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</si>
  <si>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</si>
  <si>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</si>
  <si>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</si>
  <si>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</si>
  <si>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</si>
  <si>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</si>
  <si>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</si>
  <si>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</si>
  <si>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</si>
  <si>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</si>
  <si>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</si>
  <si>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</si>
  <si>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</si>
  <si>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</si>
  <si>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</si>
  <si>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</si>
  <si>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</si>
  <si>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</si>
  <si>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</si>
  <si>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</si>
  <si>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</si>
  <si>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</si>
  <si>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</si>
  <si>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</si>
  <si>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</si>
  <si>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</si>
  <si>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</si>
  <si>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</si>
  <si>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</si>
  <si>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</si>
  <si>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</si>
  <si>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</si>
  <si>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</si>
  <si>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</si>
  <si>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</si>
  <si>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</si>
  <si>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</si>
  <si>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</si>
  <si>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</si>
  <si>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</si>
  <si>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</si>
  <si>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</si>
  <si>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</si>
  <si>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</si>
  <si>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</si>
  <si>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</si>
  <si>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</si>
  <si>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</si>
  <si>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</si>
  <si>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</si>
  <si>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</si>
  <si>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</si>
  <si>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</si>
  <si>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</si>
  <si>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</si>
  <si>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</si>
  <si>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</si>
  <si>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</si>
  <si>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</si>
  <si>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</si>
  <si>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</si>
  <si>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</si>
  <si>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</si>
  <si>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</si>
  <si>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</si>
  <si>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</si>
  <si>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</si>
  <si>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</si>
  <si>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</si>
  <si>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</si>
  <si>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</si>
  <si>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</si>
  <si>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</si>
  <si>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</si>
  <si>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</si>
  <si>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</si>
  <si>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</si>
  <si>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</si>
  <si>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</si>
  <si>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</si>
  <si>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</si>
  <si>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</si>
  <si>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</si>
  <si>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</si>
  <si>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</si>
  <si>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</si>
  <si>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</si>
  <si>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</si>
  <si>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</si>
  <si>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</si>
  <si>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</si>
  <si>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</si>
  <si>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</si>
  <si>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</si>
  <si>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</si>
  <si>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</si>
  <si>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</si>
  <si>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</si>
  <si>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</si>
  <si>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</si>
  <si>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</si>
  <si>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</si>
  <si>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</si>
  <si>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</si>
  <si>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</si>
  <si>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</si>
  <si>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</si>
  <si>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</si>
  <si>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</si>
  <si>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</si>
  <si>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</si>
  <si>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</si>
  <si>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</si>
  <si>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</si>
  <si>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</si>
  <si>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</si>
  <si>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</si>
  <si>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</si>
  <si>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</si>
  <si>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</si>
  <si>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</si>
  <si>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</si>
  <si>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</si>
  <si>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</si>
  <si>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</si>
  <si>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</si>
  <si>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</si>
  <si>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</si>
  <si>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</si>
  <si>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</si>
  <si>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</si>
  <si>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</si>
  <si>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</si>
  <si>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</si>
  <si>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</si>
  <si>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</si>
  <si>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</si>
  <si>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</si>
  <si>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</si>
  <si>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</si>
  <si>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</si>
  <si>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</si>
  <si>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</si>
  <si>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</si>
  <si>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</si>
  <si>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</si>
  <si>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</si>
  <si>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</si>
  <si>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</si>
  <si>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</si>
  <si>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</si>
  <si>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</si>
  <si>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</si>
  <si>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</si>
  <si>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</si>
  <si>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</si>
  <si>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</si>
  <si>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</si>
  <si>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</si>
  <si>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</si>
  <si>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</si>
  <si>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</si>
  <si>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</si>
  <si>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</si>
  <si>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</si>
  <si>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</si>
  <si>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</si>
  <si>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</si>
  <si>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</si>
  <si>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</si>
  <si>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</si>
  <si>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</si>
  <si>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</si>
  <si>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</si>
  <si>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</si>
  <si>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</si>
  <si>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</si>
  <si>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</si>
  <si>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</si>
  <si>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</si>
  <si>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</si>
  <si>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</si>
  <si>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</si>
  <si>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</si>
  <si>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</si>
  <si>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</si>
  <si>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</si>
  <si>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</si>
  <si>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</si>
  <si>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</si>
  <si>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</si>
  <si>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</si>
  <si>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</si>
  <si>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</si>
  <si>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</si>
  <si>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</si>
  <si>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</si>
  <si>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</si>
  <si>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</si>
  <si>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</si>
  <si>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</si>
  <si>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</si>
  <si>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</si>
  <si>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</si>
  <si>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</si>
  <si>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</si>
  <si>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</si>
  <si>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</si>
  <si>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</si>
  <si>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</si>
  <si>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</si>
  <si>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</si>
  <si>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</si>
  <si>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</si>
  <si>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</si>
  <si>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</si>
  <si>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</si>
  <si>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</si>
  <si>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</si>
  <si>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</si>
  <si>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</si>
  <si>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</si>
  <si>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</si>
  <si>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</si>
  <si>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</si>
  <si>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</si>
  <si>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</si>
  <si>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</si>
  <si>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</si>
  <si>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</si>
  <si>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</si>
  <si>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</si>
  <si>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</si>
  <si>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</si>
  <si>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</si>
  <si>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</si>
  <si>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</si>
  <si>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</si>
  <si>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</si>
  <si>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</si>
  <si>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</si>
  <si>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</si>
  <si>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</si>
  <si>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</si>
  <si>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</si>
  <si>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</si>
  <si>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</si>
  <si>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</si>
  <si>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</si>
  <si>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</si>
  <si>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</si>
  <si>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</si>
  <si>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</si>
  <si>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</si>
  <si>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</si>
  <si>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</si>
  <si>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</si>
  <si>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</si>
  <si>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</si>
  <si>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</si>
  <si>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</si>
  <si>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</si>
  <si>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</si>
  <si>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</si>
  <si>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</si>
  <si>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</si>
  <si>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</si>
  <si>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</si>
  <si>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</si>
  <si>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</si>
  <si>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</si>
  <si>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</si>
  <si>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</si>
  <si>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</si>
  <si>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</si>
  <si>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</si>
  <si>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</si>
  <si>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</si>
  <si>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</si>
  <si>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</si>
  <si>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</si>
  <si>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</si>
  <si>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</si>
  <si>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</si>
  <si>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</si>
  <si>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</si>
  <si>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</si>
  <si>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</si>
  <si>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</si>
  <si>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</si>
  <si>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</si>
  <si>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</si>
  <si>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</si>
  <si>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</si>
  <si>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</si>
  <si>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</si>
  <si>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</si>
  <si>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</si>
  <si>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</si>
  <si>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</si>
  <si>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</si>
  <si>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</si>
  <si>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</si>
  <si>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</si>
  <si>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</si>
  <si>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</si>
  <si>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</si>
  <si>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</si>
  <si>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</si>
  <si>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</si>
  <si>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</si>
  <si>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</si>
  <si>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</si>
  <si>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</si>
  <si>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</si>
  <si>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</si>
  <si>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</si>
  <si>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</si>
  <si>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</si>
  <si>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</si>
  <si>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</si>
  <si>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</si>
  <si>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</si>
  <si>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</si>
  <si>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</si>
  <si>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</si>
  <si>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</si>
  <si>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</si>
  <si>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</si>
  <si>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</si>
  <si>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</si>
  <si>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</si>
  <si>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</si>
  <si>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</si>
  <si>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</si>
  <si>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</si>
  <si>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</si>
  <si>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</si>
  <si>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</si>
  <si>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</si>
  <si>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</si>
  <si>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</si>
  <si>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</si>
  <si>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</si>
  <si>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</si>
  <si>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</si>
  <si>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</si>
  <si>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</si>
  <si>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</si>
  <si>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</si>
  <si>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</si>
  <si>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</si>
  <si>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</si>
  <si>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</si>
  <si>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</si>
  <si>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</si>
  <si>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</si>
  <si>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</si>
  <si>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</si>
  <si>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</si>
  <si>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</si>
  <si>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</si>
  <si>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</si>
  <si>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</si>
  <si>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</si>
  <si>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</si>
  <si>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</si>
  <si>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</si>
  <si>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</si>
  <si>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</si>
  <si>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</si>
  <si>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</si>
  <si>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</si>
  <si>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</si>
  <si>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</si>
  <si>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</si>
  <si>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</si>
  <si>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</si>
  <si>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</si>
  <si>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</si>
  <si>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</si>
  <si>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</si>
  <si>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</si>
  <si>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</si>
  <si>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</si>
  <si>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</si>
  <si>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</si>
  <si>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</si>
  <si>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</si>
  <si>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</si>
  <si>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</si>
  <si>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</si>
  <si>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</si>
  <si>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</si>
  <si>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</si>
  <si>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</si>
  <si>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</si>
  <si>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</si>
  <si>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</si>
  <si>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</si>
  <si>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</si>
  <si>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</si>
  <si>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</si>
  <si>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</si>
  <si>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</si>
  <si>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</si>
  <si>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</si>
  <si>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</si>
  <si>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</si>
  <si>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</si>
  <si>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</si>
  <si>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</si>
  <si>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</si>
  <si>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</si>
  <si>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</si>
  <si>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</si>
  <si>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</si>
  <si>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</si>
  <si>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</si>
  <si>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</si>
  <si>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</si>
  <si>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</si>
  <si>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</si>
  <si>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</si>
  <si>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</si>
  <si>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</si>
  <si>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</si>
  <si>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</si>
  <si>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</si>
  <si>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</si>
  <si>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</si>
  <si>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</si>
  <si>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</si>
  <si>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</si>
  <si>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</si>
  <si>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</si>
  <si>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</si>
  <si>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</si>
  <si>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</si>
  <si>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</si>
  <si>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</si>
  <si>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</si>
  <si>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</si>
  <si>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</si>
  <si>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</si>
  <si>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</si>
  <si>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</si>
  <si>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</si>
  <si>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</si>
  <si>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</si>
  <si>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</si>
  <si>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</si>
  <si>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</si>
  <si>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</si>
  <si>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</si>
  <si>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</si>
  <si>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</si>
  <si>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</si>
  <si>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</si>
  <si>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</si>
  <si>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</si>
  <si>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</si>
  <si>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</si>
  <si>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</si>
  <si>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</si>
  <si>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</si>
  <si>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</si>
  <si>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</si>
  <si>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</si>
  <si>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</si>
  <si>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</si>
  <si>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</si>
  <si>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</si>
  <si>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</si>
  <si>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</si>
  <si>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</si>
  <si>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</si>
  <si>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</si>
  <si>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</si>
  <si>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</si>
  <si>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</si>
  <si>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</si>
  <si>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</si>
  <si>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</si>
  <si>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</si>
  <si>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</si>
  <si>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</si>
  <si>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</si>
  <si>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</si>
  <si>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</si>
  <si>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</si>
  <si>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</si>
  <si>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</si>
  <si>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</si>
  <si>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</si>
  <si>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</si>
  <si>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</si>
  <si>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</si>
  <si>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</si>
  <si>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</si>
  <si>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</si>
  <si>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</si>
  <si>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</si>
  <si>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</si>
  <si>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</si>
  <si>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</si>
  <si>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</si>
  <si>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</si>
  <si>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</si>
  <si>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</si>
  <si>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</si>
  <si>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</si>
  <si>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</si>
  <si>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</si>
  <si>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</si>
  <si>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</si>
  <si>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</si>
  <si>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</si>
  <si>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</si>
  <si>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</si>
  <si>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</si>
  <si>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</si>
  <si>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</si>
  <si>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</si>
  <si>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</si>
  <si>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</si>
  <si>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</si>
  <si>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</si>
  <si>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</si>
  <si>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</si>
  <si>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</si>
  <si>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</si>
  <si>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</si>
  <si>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</si>
  <si>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</si>
  <si>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</si>
  <si>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</si>
  <si>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</si>
  <si>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</si>
  <si>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</si>
  <si>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</si>
  <si>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</si>
  <si>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</si>
  <si>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</si>
  <si>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</si>
  <si>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</si>
  <si>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</si>
  <si>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</si>
  <si>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</si>
  <si>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</si>
  <si>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</si>
  <si>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</si>
  <si>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</si>
  <si>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</si>
  <si>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</si>
  <si>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</si>
  <si>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</si>
  <si>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</si>
  <si>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</si>
  <si>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</si>
  <si>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</si>
  <si>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</si>
  <si>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</si>
  <si>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</si>
  <si>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</si>
  <si>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</si>
  <si>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</si>
  <si>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</si>
  <si>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</si>
  <si>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</si>
  <si>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</si>
  <si>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</si>
  <si>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</si>
  <si>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</si>
  <si>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</si>
  <si>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</si>
  <si>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</si>
  <si>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</si>
  <si>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</si>
  <si>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</si>
  <si>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</si>
  <si>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</si>
  <si>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</si>
  <si>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</si>
  <si>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</si>
  <si>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</si>
  <si>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</si>
  <si>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</si>
  <si>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</si>
  <si>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</si>
  <si>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</si>
  <si>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</si>
  <si>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</si>
  <si>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</si>
  <si>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</si>
  <si>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</si>
  <si>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</si>
  <si>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</si>
  <si>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</si>
  <si>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</si>
  <si>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</si>
  <si>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</si>
  <si>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</si>
  <si>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</si>
  <si>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</si>
  <si>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</si>
  <si>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</si>
  <si>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</si>
  <si>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</si>
  <si>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</si>
  <si>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</si>
  <si>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</si>
  <si>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</si>
  <si>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</si>
  <si>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</si>
  <si>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</si>
  <si>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</si>
  <si>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</si>
  <si>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</si>
  <si>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</si>
  <si>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</si>
  <si>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</si>
  <si>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</si>
  <si>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</si>
  <si>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</si>
  <si>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</si>
  <si>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</si>
  <si>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</si>
  <si>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</si>
  <si>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</si>
  <si>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</si>
  <si>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</si>
  <si>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</si>
  <si>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</si>
  <si>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</si>
  <si>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</si>
  <si>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</si>
  <si>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</si>
  <si>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</si>
  <si>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</si>
  <si>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</si>
  <si>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</si>
  <si>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</si>
  <si>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</si>
  <si>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</si>
  <si>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</si>
  <si>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</si>
  <si>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</si>
  <si>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</si>
  <si>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</si>
  <si>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</si>
  <si>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</si>
  <si>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</si>
  <si>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</si>
  <si>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</si>
  <si>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</si>
  <si>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</si>
  <si>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</si>
  <si>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</si>
  <si>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</si>
  <si>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</si>
  <si>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</si>
  <si>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</si>
  <si>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</si>
  <si>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</si>
  <si>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</si>
  <si>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</si>
  <si>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</si>
  <si>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</si>
  <si>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</si>
  <si>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</si>
  <si>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</si>
  <si>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</si>
  <si>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</si>
  <si>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</si>
  <si>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</si>
  <si>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</si>
  <si>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</si>
  <si>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</si>
  <si>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</si>
  <si>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</si>
  <si>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</si>
  <si>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</si>
  <si>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</si>
  <si>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</si>
  <si>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</si>
  <si>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</si>
  <si>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</si>
  <si>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</si>
  <si>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</si>
  <si>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</si>
  <si>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</si>
  <si>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</si>
  <si>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</si>
  <si>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</si>
  <si>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</si>
  <si>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</si>
  <si>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</si>
  <si>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</si>
  <si>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</si>
  <si>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</si>
  <si>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</si>
  <si>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</si>
  <si>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</si>
  <si>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</si>
  <si>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</si>
  <si>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</si>
  <si>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</si>
  <si>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</si>
  <si>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</si>
  <si>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</si>
  <si>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</si>
  <si>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</si>
  <si>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</si>
  <si>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</si>
  <si>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</si>
  <si>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</si>
  <si>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</si>
  <si>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</si>
  <si>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</si>
  <si>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</si>
  <si>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</si>
  <si>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</si>
  <si>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</si>
  <si>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</si>
  <si>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</si>
  <si>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</si>
  <si>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</si>
  <si>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</si>
  <si>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</si>
  <si>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</si>
  <si>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</si>
  <si>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</si>
  <si>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</si>
  <si>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</si>
  <si>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</si>
  <si>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</si>
  <si>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</si>
  <si>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</si>
  <si>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</si>
  <si>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</si>
  <si>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</si>
  <si>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</si>
  <si>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</si>
  <si>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</si>
  <si>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</si>
  <si>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</si>
  <si>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</si>
  <si>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</si>
  <si>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</si>
  <si>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</si>
  <si>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</si>
  <si>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</si>
  <si>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</si>
  <si>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</si>
  <si>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</si>
  <si>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</si>
  <si>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</si>
  <si>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</si>
  <si>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</si>
  <si>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</si>
  <si>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</si>
  <si>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</si>
  <si>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</si>
  <si>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</si>
  <si>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</si>
  <si>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</si>
  <si>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</si>
  <si>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</si>
  <si>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</si>
  <si>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</si>
  <si>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</si>
  <si>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</si>
  <si>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</si>
  <si>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</si>
  <si>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</si>
  <si>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</si>
  <si>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</si>
  <si>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</si>
  <si>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</si>
  <si>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</si>
  <si>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</si>
  <si>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</si>
  <si>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</si>
  <si>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</si>
  <si>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</si>
  <si>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</si>
  <si>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</si>
  <si>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</si>
  <si>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</si>
  <si>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</si>
  <si>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</si>
  <si>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</si>
  <si>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</si>
  <si>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</si>
  <si>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</si>
  <si>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</si>
  <si>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</si>
  <si>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</si>
  <si>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</si>
  <si>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</si>
  <si>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</si>
  <si>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</si>
  <si>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</si>
  <si>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</si>
  <si>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</si>
  <si>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</si>
  <si>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</si>
  <si>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</si>
  <si>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</si>
  <si>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</si>
  <si>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</si>
  <si>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</si>
  <si>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</si>
  <si>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</si>
  <si>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</si>
  <si>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</si>
  <si>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</si>
  <si>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</si>
  <si>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</si>
  <si>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</si>
  <si>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</si>
  <si>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</si>
  <si>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</si>
  <si>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</si>
  <si>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</si>
  <si>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</si>
  <si>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</si>
  <si>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</si>
  <si>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</si>
  <si>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</si>
  <si>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</si>
  <si>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</si>
  <si>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</si>
  <si>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</si>
  <si>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</si>
  <si>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</si>
  <si>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</si>
  <si>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</si>
  <si>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</si>
  <si>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</si>
  <si>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</si>
  <si>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</si>
  <si>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</si>
  <si>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</si>
  <si>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</si>
  <si>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</si>
  <si>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</si>
  <si>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</si>
  <si>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</si>
  <si>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</si>
  <si>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</si>
  <si>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</si>
  <si>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</si>
  <si>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</si>
  <si>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</si>
  <si>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</si>
  <si>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</si>
  <si>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</si>
  <si>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</si>
  <si>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</si>
  <si>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</si>
  <si>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</si>
  <si>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</si>
  <si>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</si>
  <si>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</si>
  <si>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</si>
  <si>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</si>
  <si>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</si>
  <si>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</si>
  <si>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</si>
  <si>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</si>
  <si>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</si>
  <si>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</si>
  <si>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</si>
  <si>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</si>
  <si>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</si>
  <si>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</si>
  <si>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</si>
  <si>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</si>
  <si>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</si>
  <si>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</si>
  <si>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</si>
  <si>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</si>
  <si>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</si>
  <si>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</si>
  <si>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</si>
  <si>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</si>
  <si>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</si>
  <si>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</si>
  <si>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</si>
  <si>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</si>
  <si>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</si>
  <si>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</si>
  <si>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</si>
  <si>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</si>
  <si>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</si>
  <si>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</si>
  <si>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</si>
  <si>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</si>
  <si>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</si>
  <si>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</si>
  <si>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</si>
  <si>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</si>
  <si>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</si>
  <si>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</si>
  <si>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</si>
  <si>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</si>
  <si>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</si>
  <si>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</si>
  <si>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</si>
  <si>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</si>
  <si>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</si>
  <si>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</si>
  <si>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</si>
  <si>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</si>
  <si>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</si>
  <si>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</si>
  <si>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</si>
  <si>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</si>
  <si>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</si>
  <si>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</si>
  <si>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</si>
  <si>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</si>
  <si>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</si>
  <si>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</si>
  <si>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</si>
  <si>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</si>
  <si>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</si>
  <si>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</si>
  <si>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</si>
  <si>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</si>
  <si>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</si>
  <si>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</si>
  <si>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</si>
  <si>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</si>
  <si>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</si>
  <si>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</si>
  <si>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</si>
  <si>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</si>
  <si>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</si>
  <si>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</si>
  <si>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</si>
  <si>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</si>
  <si>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</si>
  <si>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</si>
  <si>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</si>
  <si>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</si>
  <si>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</si>
  <si>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</si>
  <si>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</si>
  <si>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</si>
  <si>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</si>
  <si>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</si>
  <si>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</si>
  <si>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</si>
  <si>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</si>
  <si>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</si>
  <si>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</si>
  <si>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</si>
  <si>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</si>
  <si>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</si>
  <si>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</si>
  <si>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</si>
  <si>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</si>
  <si>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</si>
  <si>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</si>
  <si>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</si>
  <si>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</si>
  <si>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</si>
  <si>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</si>
  <si>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</si>
  <si>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</si>
  <si>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</si>
  <si>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</si>
  <si>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</si>
  <si>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</si>
  <si>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</si>
  <si>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</si>
  <si>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</si>
  <si>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</si>
  <si>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</si>
  <si>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</si>
  <si>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</si>
  <si>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</si>
  <si>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</si>
  <si>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</si>
  <si>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</si>
  <si>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</si>
  <si>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</si>
  <si>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</si>
  <si>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</si>
  <si>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</si>
  <si>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</si>
  <si>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</si>
  <si>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</si>
  <si>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</si>
  <si>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</si>
  <si>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</si>
  <si>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</si>
  <si>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</si>
  <si>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</si>
  <si>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</si>
  <si>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</si>
  <si>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</si>
  <si>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</si>
  <si>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</si>
  <si>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</si>
  <si>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</si>
  <si>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</si>
  <si>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</si>
  <si>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</si>
  <si>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</si>
  <si>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</si>
  <si>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</si>
  <si>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</si>
  <si>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</si>
  <si>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</si>
  <si>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</si>
  <si>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</si>
  <si>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</si>
  <si>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</si>
  <si>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</si>
  <si>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</si>
  <si>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</si>
  <si>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</si>
  <si>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</si>
  <si>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</si>
  <si>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</si>
  <si>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</si>
  <si>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</si>
  <si>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</si>
  <si>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</si>
  <si>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</si>
  <si>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</si>
  <si>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</si>
  <si>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</si>
  <si>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</si>
  <si>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</si>
  <si>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</si>
  <si>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</si>
  <si>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</si>
  <si>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</si>
  <si>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</si>
  <si>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</si>
  <si>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</si>
  <si>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</si>
  <si>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</si>
  <si>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</si>
  <si>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</si>
  <si>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</si>
  <si>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</si>
  <si>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</si>
  <si>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</si>
  <si>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</si>
  <si>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</si>
  <si>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</si>
  <si>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</si>
  <si>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</si>
  <si>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</si>
  <si>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</si>
  <si>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</si>
  <si>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</si>
  <si>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</si>
  <si>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</si>
  <si>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</si>
  <si>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</si>
  <si>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</si>
  <si>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</si>
  <si>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</si>
  <si>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</si>
  <si>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</si>
  <si>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</si>
  <si>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</si>
  <si>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</si>
  <si>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</si>
  <si>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</si>
  <si>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</si>
  <si>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</si>
  <si>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</si>
  <si>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</si>
  <si>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</si>
  <si>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</si>
  <si>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</si>
  <si>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</si>
  <si>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</si>
  <si>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</si>
  <si>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</si>
  <si>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</si>
  <si>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</si>
  <si>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</si>
  <si>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</si>
  <si>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</si>
  <si>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</si>
  <si>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</si>
  <si>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</si>
  <si>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</si>
  <si>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</si>
  <si>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</si>
  <si>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</si>
  <si>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</si>
  <si>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</si>
  <si>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</si>
  <si>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</si>
  <si>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</si>
  <si>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</si>
  <si>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</si>
  <si>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</si>
  <si>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</si>
  <si>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</si>
  <si>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</si>
  <si>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</si>
  <si>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</si>
  <si>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</si>
  <si>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</si>
  <si>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</si>
  <si>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</si>
  <si>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</si>
  <si>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</si>
  <si>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</si>
  <si>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</si>
  <si>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</si>
  <si>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</si>
  <si>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</si>
  <si>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</si>
  <si>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</si>
  <si>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</si>
  <si>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</si>
  <si>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</si>
  <si>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</si>
  <si>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</si>
  <si>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</si>
  <si>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</si>
  <si>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</si>
  <si>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</si>
  <si>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</si>
  <si>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</si>
  <si>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</si>
  <si>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</si>
  <si>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</si>
  <si>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</si>
  <si>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</si>
  <si>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</si>
  <si>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</si>
  <si>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</si>
  <si>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</si>
  <si>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</si>
  <si>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</si>
  <si>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</si>
  <si>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</si>
  <si>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</si>
  <si>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</si>
  <si>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</si>
  <si>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</si>
  <si>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</si>
  <si>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</si>
  <si>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</si>
  <si>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</si>
  <si>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</si>
  <si>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</si>
  <si>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</si>
  <si>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</si>
  <si>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</si>
  <si>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</si>
  <si>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</si>
  <si>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</si>
  <si>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</si>
  <si>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</si>
  <si>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</si>
  <si>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</si>
  <si>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</si>
  <si>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</si>
  <si>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</si>
  <si>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</si>
  <si>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</si>
  <si>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</si>
  <si>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</si>
  <si>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</si>
  <si>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</si>
  <si>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</si>
  <si>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</si>
  <si>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</si>
  <si>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</si>
  <si>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</si>
  <si>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</si>
  <si>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</si>
  <si>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</si>
  <si>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</si>
  <si>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</si>
  <si>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</si>
  <si>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</si>
  <si>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</si>
  <si>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</si>
  <si>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</si>
  <si>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</si>
  <si>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</si>
  <si>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</si>
  <si>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</si>
  <si>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</si>
  <si>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</si>
  <si>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</si>
  <si>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</si>
  <si>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</si>
  <si>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</si>
  <si>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</si>
  <si>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</si>
  <si>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</si>
  <si>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</si>
  <si>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</si>
  <si>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</si>
  <si>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</si>
  <si>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</si>
  <si>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</si>
  <si>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</si>
  <si>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</si>
  <si>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</si>
  <si>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</si>
  <si>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</si>
  <si>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</si>
  <si>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</si>
  <si>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</si>
  <si>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</si>
  <si>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</si>
  <si>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</si>
  <si>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</si>
  <si>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</si>
  <si>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</si>
  <si>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</si>
  <si>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</si>
  <si>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</si>
  <si>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</si>
  <si>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</si>
  <si>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</si>
  <si>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</si>
  <si>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</si>
  <si>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</si>
  <si>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</si>
  <si>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</si>
  <si>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</si>
  <si>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</si>
  <si>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</si>
  <si>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</si>
  <si>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</si>
  <si>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</si>
  <si>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</si>
  <si>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</si>
  <si>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</si>
  <si>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</si>
  <si>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</si>
  <si>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</si>
  <si>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</si>
  <si>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</si>
  <si>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</si>
  <si>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</si>
  <si>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</si>
  <si>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</si>
  <si>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</si>
  <si>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</si>
  <si>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</si>
  <si>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</si>
  <si>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</si>
  <si>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</si>
  <si>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</si>
  <si>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</si>
  <si>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</si>
  <si>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</si>
  <si>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</si>
  <si>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</si>
  <si>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</si>
  <si>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</si>
  <si>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</si>
  <si>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</si>
  <si>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</si>
  <si>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</si>
  <si>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</si>
  <si>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</si>
  <si>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</si>
  <si>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</si>
  <si>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</si>
  <si>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</si>
  <si>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</si>
  <si>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</si>
  <si>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</si>
  <si>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</si>
  <si>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</si>
  <si>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</si>
  <si>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</si>
  <si>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</si>
  <si>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</si>
  <si>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</si>
  <si>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</si>
  <si>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</si>
  <si>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</si>
  <si>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</si>
  <si>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</si>
  <si>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</si>
  <si>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</si>
  <si>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</si>
  <si>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</si>
  <si>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</si>
  <si>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</si>
  <si>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</si>
  <si>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</si>
  <si>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</si>
  <si>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</si>
  <si>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</si>
  <si>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</si>
  <si>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</si>
  <si>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</si>
  <si>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</si>
  <si>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</si>
  <si>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</si>
  <si>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</si>
  <si>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</si>
  <si>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</si>
  <si>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</si>
  <si>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</si>
  <si>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</si>
  <si>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</si>
  <si>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</si>
  <si>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</si>
  <si>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</si>
  <si>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</si>
  <si>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</si>
  <si>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</si>
  <si>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</si>
  <si>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</si>
  <si>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</si>
  <si>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</si>
  <si>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</si>
  <si>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</si>
  <si>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</si>
  <si>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</si>
  <si>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</si>
  <si>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</si>
  <si>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</si>
  <si>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</si>
  <si>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</si>
  <si>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</si>
  <si>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</si>
  <si>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</si>
  <si>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</si>
  <si>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</si>
  <si>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</si>
  <si>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</si>
  <si>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</si>
  <si>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</si>
  <si>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</si>
  <si>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</si>
  <si>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</si>
  <si>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</si>
  <si>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</si>
  <si>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</si>
  <si>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</si>
  <si>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</si>
  <si>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</si>
  <si>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</si>
  <si>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</si>
  <si>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</si>
  <si>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</si>
  <si>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</si>
  <si>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</si>
  <si>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</si>
  <si>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</si>
  <si>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</si>
  <si>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</si>
  <si>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</si>
  <si>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</si>
  <si>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</si>
  <si>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</si>
  <si>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</si>
  <si>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</si>
  <si>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</si>
  <si>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</si>
  <si>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</si>
  <si>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</si>
  <si>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</si>
  <si>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</si>
  <si>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</si>
  <si>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</si>
  <si>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</si>
  <si>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</si>
  <si>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</si>
  <si>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</si>
  <si>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</si>
  <si>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</si>
  <si>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</si>
  <si>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</si>
  <si>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</si>
  <si>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</si>
  <si>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</si>
  <si>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</si>
  <si>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</si>
  <si>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</si>
  <si>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</si>
  <si>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</si>
  <si>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</si>
  <si>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</si>
  <si>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</si>
  <si>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</si>
  <si>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</si>
  <si>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</si>
  <si>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</si>
  <si>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</si>
  <si>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</si>
  <si>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</si>
  <si>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</si>
  <si>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</si>
  <si>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</si>
  <si>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</si>
  <si>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</si>
  <si>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</si>
  <si>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</si>
  <si>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</si>
  <si>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</si>
  <si>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</si>
  <si>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</si>
  <si>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</si>
  <si>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</si>
  <si>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</si>
  <si>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</si>
  <si>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</si>
  <si>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</si>
  <si>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</si>
  <si>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</si>
  <si>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</si>
  <si>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</si>
  <si>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</si>
  <si>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</si>
  <si>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</si>
  <si>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</si>
  <si>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</si>
  <si>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</si>
  <si>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</si>
  <si>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</si>
  <si>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</si>
  <si>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</si>
  <si>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</si>
  <si>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</si>
  <si>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</si>
  <si>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</si>
  <si>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</si>
  <si>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</si>
  <si>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</si>
  <si>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</si>
  <si>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</si>
  <si>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</si>
  <si>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</si>
  <si>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</si>
  <si>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</si>
  <si>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</si>
  <si>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</si>
  <si>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</si>
  <si>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</si>
  <si>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</si>
  <si>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</si>
  <si>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</si>
  <si>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</si>
  <si>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</si>
  <si>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</si>
  <si>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</si>
  <si>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</si>
  <si>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</si>
  <si>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</si>
  <si>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</si>
  <si>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</si>
  <si>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</si>
  <si>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</si>
  <si>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</si>
  <si>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</si>
  <si>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</si>
  <si>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</si>
  <si>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</si>
  <si>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</si>
  <si>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</si>
  <si>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</si>
  <si>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</si>
  <si>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</si>
  <si>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</si>
  <si>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</si>
  <si>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</si>
  <si>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</si>
  <si>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</si>
  <si>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</si>
  <si>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</si>
  <si>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</si>
  <si>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</si>
  <si>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</si>
  <si>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</si>
  <si>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</si>
  <si>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</si>
  <si>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</si>
  <si>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</si>
  <si>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</si>
  <si>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</si>
  <si>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</si>
  <si>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</si>
  <si>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</si>
  <si>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</si>
  <si>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</si>
  <si>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</si>
  <si>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</si>
  <si>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</si>
  <si>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</si>
  <si>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</si>
  <si>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</si>
  <si>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</si>
  <si>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</si>
  <si>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</si>
  <si>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</si>
  <si>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</si>
  <si>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</si>
  <si>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</si>
  <si>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</si>
  <si>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</si>
  <si>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</si>
  <si>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</si>
  <si>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</si>
  <si>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</si>
  <si>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</si>
  <si>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</si>
  <si>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</si>
  <si>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</si>
  <si>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</si>
  <si>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</si>
  <si>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</si>
  <si>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</si>
  <si>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</si>
  <si>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</si>
  <si>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</si>
  <si>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</si>
  <si>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</si>
  <si>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</si>
  <si>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</si>
  <si>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</si>
  <si>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</si>
  <si>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</si>
  <si>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</si>
  <si>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</si>
  <si>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</si>
  <si>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</si>
  <si>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</si>
  <si>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</si>
  <si>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</si>
  <si>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</si>
  <si>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</si>
  <si>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</si>
  <si>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</si>
  <si>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</si>
  <si>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</si>
  <si>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</si>
  <si>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</si>
  <si>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</si>
  <si>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</si>
  <si>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</si>
  <si>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</si>
  <si>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</si>
  <si>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</si>
  <si>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</si>
  <si>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</si>
  <si>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</si>
  <si>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</si>
  <si>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</si>
  <si>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</si>
  <si>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</si>
  <si>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</si>
  <si>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</si>
  <si>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</si>
  <si>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</si>
  <si>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</si>
  <si>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</si>
  <si>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</si>
  <si>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</si>
  <si>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</si>
  <si>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</si>
  <si>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</si>
  <si>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</si>
  <si>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</si>
  <si>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</si>
  <si>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</si>
  <si>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</si>
  <si>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</si>
  <si>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</si>
  <si>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</si>
  <si>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</si>
  <si>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</si>
  <si>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</si>
  <si>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</si>
  <si>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</si>
  <si>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</si>
  <si>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</si>
  <si>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</si>
  <si>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</si>
  <si>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</si>
  <si>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</si>
  <si>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</si>
  <si>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</si>
  <si>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</si>
  <si>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</si>
  <si>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</si>
  <si>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</si>
  <si>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</si>
  <si>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</si>
  <si>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</si>
  <si>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</si>
  <si>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</si>
  <si>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</si>
  <si>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</si>
  <si>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</si>
  <si>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</si>
  <si>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</si>
  <si>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</si>
  <si>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</si>
  <si>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</si>
  <si>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</si>
  <si>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</si>
  <si>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</si>
  <si>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</si>
  <si>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</si>
  <si>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</si>
  <si>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</si>
  <si>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</si>
  <si>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</si>
  <si>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</si>
  <si>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</si>
  <si>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</si>
  <si>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</si>
  <si>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</si>
  <si>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</si>
  <si>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</si>
  <si>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</si>
  <si>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</si>
  <si>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</si>
  <si>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</si>
  <si>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</si>
  <si>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</si>
  <si>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</si>
  <si>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</si>
  <si>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</si>
  <si>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</si>
  <si>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</si>
  <si>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</si>
  <si>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</si>
  <si>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</si>
  <si>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</si>
  <si>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</si>
  <si>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</si>
  <si>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</si>
  <si>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</si>
  <si>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</si>
  <si>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</si>
  <si>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</si>
  <si>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</si>
  <si>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</si>
  <si>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</si>
  <si>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</si>
  <si>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</si>
  <si>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</si>
  <si>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</si>
  <si>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</si>
  <si>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</si>
  <si>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</si>
  <si>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</si>
  <si>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</si>
  <si>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</si>
  <si>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</si>
  <si>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</si>
  <si>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</si>
  <si>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</si>
  <si>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</si>
  <si>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</si>
  <si>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</si>
  <si>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</si>
  <si>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</si>
  <si>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</si>
  <si>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</si>
  <si>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</si>
  <si>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</si>
  <si>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</si>
  <si>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</si>
  <si>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</si>
  <si>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</si>
  <si>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</si>
  <si>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</si>
  <si>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</si>
  <si>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</si>
  <si>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</si>
  <si>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</si>
  <si>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</si>
  <si>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</si>
  <si>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</si>
  <si>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</si>
  <si>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</si>
  <si>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</si>
  <si>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</si>
  <si>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</si>
  <si>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</si>
  <si>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</si>
  <si>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</si>
  <si>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</si>
  <si>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</si>
  <si>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</si>
  <si>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</si>
  <si>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</si>
  <si>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</si>
  <si>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</si>
  <si>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</si>
  <si>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</si>
  <si>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</si>
  <si>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</si>
  <si>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</si>
  <si>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</si>
  <si>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</si>
  <si>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</si>
  <si>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</si>
  <si>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</si>
  <si>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</si>
  <si>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</si>
  <si>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</si>
  <si>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</si>
  <si>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</si>
  <si>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</si>
  <si>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</si>
  <si>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</si>
  <si>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</si>
  <si>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</si>
  <si>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</si>
  <si>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</si>
  <si>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</si>
  <si>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</si>
  <si>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</si>
  <si>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</si>
  <si>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</si>
  <si>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</si>
  <si>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</si>
  <si>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</si>
  <si>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</si>
  <si>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</si>
  <si>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</si>
  <si>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</si>
  <si>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</si>
  <si>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</si>
  <si>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</si>
  <si>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</si>
  <si>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</si>
  <si>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</si>
  <si>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</si>
  <si>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</si>
  <si>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</si>
  <si>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</si>
  <si>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</si>
  <si>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</si>
  <si>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</si>
  <si>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</si>
  <si>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</si>
  <si>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</si>
  <si>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</si>
  <si>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</si>
  <si>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</si>
  <si>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</si>
  <si>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</si>
  <si>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</si>
  <si>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</si>
  <si>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</si>
  <si>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</si>
  <si>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</si>
  <si>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</si>
  <si>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</si>
  <si>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</si>
  <si>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</si>
  <si>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</si>
  <si>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</si>
  <si>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</si>
  <si>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</si>
  <si>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</si>
  <si>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</si>
  <si>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</si>
  <si>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</si>
  <si>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</si>
  <si>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</si>
  <si>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</si>
  <si>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</si>
  <si>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</si>
  <si>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</si>
  <si>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</si>
  <si>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</si>
  <si>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</si>
  <si>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</si>
  <si>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</si>
  <si>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</si>
  <si>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</si>
  <si>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</si>
  <si>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</si>
  <si>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</si>
  <si>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</si>
  <si>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</si>
  <si>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</si>
  <si>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</si>
  <si>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</si>
  <si>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</si>
  <si>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</si>
  <si>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</si>
  <si>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</si>
  <si>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</si>
  <si>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</si>
  <si>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</si>
  <si>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</si>
  <si>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</si>
  <si>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</si>
  <si>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</si>
  <si>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</si>
  <si>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</si>
  <si>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</si>
  <si>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</si>
  <si>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</si>
  <si>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</si>
  <si>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</si>
  <si>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</si>
  <si>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</si>
  <si>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</si>
  <si>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</si>
  <si>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</si>
  <si>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</si>
  <si>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</si>
  <si>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</si>
  <si>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</si>
  <si>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</si>
  <si>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</si>
  <si>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</si>
  <si>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</si>
  <si>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</si>
  <si>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</si>
  <si>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</si>
  <si>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</si>
  <si>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</si>
  <si>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</si>
  <si>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</si>
  <si>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</si>
  <si>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</si>
  <si>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</si>
  <si>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</si>
  <si>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</si>
  <si>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</si>
  <si>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</si>
  <si>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</si>
  <si>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</si>
  <si>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</si>
  <si>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</si>
  <si>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</si>
  <si>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</si>
  <si>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</si>
  <si>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</si>
  <si>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</si>
  <si>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</si>
  <si>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</si>
  <si>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</si>
  <si>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</si>
  <si>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</si>
  <si>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</si>
  <si>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</si>
  <si>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</si>
  <si>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</si>
  <si>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</si>
  <si>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</si>
  <si>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</si>
  <si>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</si>
  <si>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</si>
  <si>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</si>
  <si>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</si>
  <si>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</si>
  <si>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</si>
  <si>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</si>
  <si>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</si>
  <si>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</si>
  <si>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</si>
  <si>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</si>
  <si>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</si>
  <si>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</si>
  <si>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</si>
  <si>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</si>
  <si>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</si>
  <si>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</si>
  <si>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</si>
  <si>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</si>
  <si>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</si>
  <si>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</si>
  <si>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</si>
  <si>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</si>
  <si>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</si>
  <si>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</si>
  <si>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</si>
  <si>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</si>
  <si>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</si>
  <si>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</si>
  <si>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</si>
  <si>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</si>
  <si>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</si>
  <si>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</si>
  <si>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</si>
  <si>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</si>
  <si>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</si>
  <si>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</si>
  <si>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</si>
  <si>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</si>
  <si>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</si>
  <si>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</si>
  <si>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</si>
  <si>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</si>
  <si>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</si>
  <si>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</si>
  <si>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</si>
  <si>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</si>
  <si>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</si>
  <si>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</si>
  <si>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</si>
  <si>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</si>
  <si>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</si>
  <si>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</si>
  <si>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</si>
  <si>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</si>
  <si>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</si>
  <si>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</si>
  <si>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</si>
  <si>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</si>
  <si>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</si>
  <si>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</si>
  <si>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</si>
  <si>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</si>
  <si>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</si>
  <si>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</si>
  <si>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</si>
  <si>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</si>
  <si>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</si>
  <si>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</si>
  <si>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</si>
  <si>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</si>
  <si>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</si>
  <si>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</si>
  <si>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</si>
  <si>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</si>
  <si>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</si>
  <si>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</si>
  <si>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</si>
  <si>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</si>
  <si>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</si>
  <si>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</si>
  <si>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</si>
  <si>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</si>
  <si>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</si>
  <si>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</si>
  <si>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</si>
  <si>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</si>
  <si>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</si>
  <si>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</si>
  <si>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</si>
  <si>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</si>
  <si>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</si>
  <si>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</si>
  <si>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</si>
  <si>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</si>
  <si>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</si>
  <si>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</si>
  <si>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</si>
  <si>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</si>
  <si>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</si>
  <si>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</si>
  <si>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</si>
  <si>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</si>
  <si>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</si>
  <si>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</si>
  <si>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</si>
  <si>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</si>
  <si>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</si>
  <si>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</si>
  <si>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</si>
  <si>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</si>
  <si>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</si>
  <si>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</si>
  <si>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</si>
  <si>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</si>
  <si>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</si>
  <si>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</si>
  <si>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</si>
  <si>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</si>
  <si>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</si>
  <si>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</si>
  <si>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</si>
  <si>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</si>
  <si>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</si>
  <si>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</si>
  <si>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</si>
  <si>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</si>
  <si>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</si>
  <si>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</si>
  <si>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</si>
  <si>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</si>
  <si>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</si>
  <si>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</si>
  <si>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</si>
  <si>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</si>
  <si>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</si>
  <si>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</si>
  <si>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</si>
  <si>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</si>
  <si>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</si>
  <si>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</si>
  <si>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</si>
  <si>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</si>
  <si>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</si>
  <si>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</si>
  <si>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</si>
  <si>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</si>
  <si>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</si>
  <si>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</si>
  <si>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</si>
  <si>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</si>
  <si>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</si>
  <si>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</si>
  <si>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</si>
  <si>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</si>
  <si>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</si>
  <si>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</si>
  <si>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</si>
  <si>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</si>
  <si>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</si>
  <si>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</si>
  <si>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</si>
  <si>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</si>
  <si>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</si>
  <si>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</si>
  <si>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</si>
  <si>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</si>
  <si>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</si>
  <si>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</si>
  <si>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</si>
  <si>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</si>
  <si>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</si>
  <si>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</si>
  <si>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</si>
  <si>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</si>
  <si>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</si>
  <si>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</si>
  <si>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</si>
  <si>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</si>
  <si>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</si>
  <si>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</si>
  <si>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</si>
  <si>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</si>
  <si>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</si>
  <si>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</si>
  <si>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</si>
  <si>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</si>
  <si>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</si>
  <si>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</si>
  <si>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</si>
  <si>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</si>
  <si>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</si>
  <si>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</si>
  <si>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</si>
  <si>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</si>
  <si>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</si>
  <si>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</si>
  <si>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</si>
  <si>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</si>
  <si>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</si>
  <si>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</si>
  <si>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</si>
  <si>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</si>
  <si>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</si>
  <si>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</si>
  <si>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</si>
  <si>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</si>
  <si>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</si>
  <si>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</si>
  <si>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</si>
  <si>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</si>
  <si>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</si>
  <si>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</si>
  <si>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</si>
  <si>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</si>
  <si>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</si>
  <si>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</si>
  <si>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</si>
  <si>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</si>
  <si>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</si>
  <si>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</si>
  <si>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</si>
  <si>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</si>
  <si>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</si>
  <si>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</si>
  <si>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</si>
  <si>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</si>
  <si>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</si>
  <si>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</si>
  <si>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</si>
  <si>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</si>
  <si>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</si>
  <si>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</si>
  <si>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</si>
  <si>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</si>
  <si>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</si>
  <si>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</si>
  <si>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</si>
  <si>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</si>
  <si>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</si>
  <si>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</si>
  <si>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</si>
  <si>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</si>
  <si>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</si>
  <si>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</si>
  <si>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</si>
  <si>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</si>
  <si>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</si>
  <si>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</si>
  <si>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</si>
  <si>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</si>
  <si>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</si>
  <si>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</si>
  <si>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</si>
  <si>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</si>
  <si>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</si>
  <si>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</si>
  <si>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</si>
  <si>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</si>
  <si>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</si>
  <si>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</si>
  <si>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</si>
  <si>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</si>
  <si>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</si>
  <si>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</si>
  <si>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</si>
  <si>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</si>
  <si>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</si>
  <si>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</si>
  <si>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</si>
  <si>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</si>
  <si>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</si>
  <si>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</si>
  <si>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</si>
  <si>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</si>
  <si>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</si>
  <si>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</si>
  <si>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</si>
  <si>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</si>
  <si>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</si>
  <si>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</si>
  <si>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</si>
  <si>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</si>
  <si>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</si>
  <si>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</si>
  <si>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</si>
  <si>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</si>
  <si>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</si>
  <si>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</si>
  <si>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</si>
  <si>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</si>
  <si>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</si>
  <si>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</si>
  <si>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</si>
  <si>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</si>
  <si>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</si>
  <si>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</si>
  <si>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</si>
  <si>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</si>
  <si>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</si>
  <si>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</si>
  <si>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</si>
  <si>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</si>
  <si>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</si>
  <si>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</si>
  <si>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</si>
  <si>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</si>
  <si>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</si>
  <si>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</si>
  <si>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</si>
  <si>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</si>
  <si>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</si>
  <si>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</si>
  <si>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</si>
  <si>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</si>
  <si>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</si>
  <si>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</si>
  <si>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</si>
  <si>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</si>
  <si>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</si>
  <si>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</si>
  <si>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</si>
  <si>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</si>
  <si>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</si>
  <si>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</si>
  <si>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</si>
  <si>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</si>
  <si>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</si>
  <si>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</si>
  <si>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</si>
  <si>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</si>
  <si>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</si>
  <si>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</si>
  <si>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</si>
  <si>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</si>
  <si>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</si>
  <si>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</si>
  <si>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</si>
  <si>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</si>
  <si>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</si>
  <si>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</si>
  <si>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</si>
  <si>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</si>
  <si>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</si>
  <si>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</si>
  <si>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</si>
  <si>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</si>
  <si>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</si>
  <si>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</si>
  <si>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</si>
  <si>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</si>
  <si>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</si>
  <si>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</si>
  <si>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</si>
  <si>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</si>
  <si>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</si>
  <si>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</si>
  <si>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</si>
  <si>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</si>
  <si>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</si>
  <si>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</si>
  <si>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</si>
  <si>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</si>
  <si>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</si>
  <si>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</si>
  <si>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</si>
  <si>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</si>
  <si>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</si>
  <si>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</si>
  <si>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</si>
  <si>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</si>
  <si>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</si>
  <si>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</si>
  <si>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</si>
  <si>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</si>
  <si>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</si>
  <si>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</si>
  <si>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</si>
  <si>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</si>
  <si>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</si>
  <si>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</si>
  <si>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</si>
  <si>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</si>
  <si>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</si>
  <si>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</si>
  <si>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</si>
  <si>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</si>
  <si>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</si>
  <si>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</si>
  <si>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</si>
  <si>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</si>
  <si>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</si>
  <si>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</si>
  <si>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</si>
  <si>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</si>
  <si>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</si>
  <si>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</si>
  <si>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</si>
  <si>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</si>
  <si>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</si>
  <si>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</si>
  <si>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</si>
  <si>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</si>
  <si>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</si>
  <si>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</si>
  <si>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</si>
  <si>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</si>
  <si>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</si>
  <si>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</si>
  <si>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</si>
  <si>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</si>
  <si>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</si>
  <si>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</si>
  <si>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</si>
  <si>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</si>
  <si>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</si>
  <si>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</si>
  <si>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</si>
  <si>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</si>
  <si>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</si>
  <si>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</si>
  <si>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</si>
  <si>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</si>
  <si>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</si>
  <si>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</si>
  <si>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</si>
  <si>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</si>
  <si>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</si>
  <si>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</si>
  <si>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</si>
  <si>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</si>
  <si>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</si>
  <si>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</si>
  <si>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</si>
  <si>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</si>
  <si>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</si>
  <si>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</si>
  <si>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</si>
  <si>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</si>
  <si>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</si>
  <si>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</si>
  <si>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</si>
  <si>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</si>
  <si>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</si>
  <si>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</si>
  <si>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</si>
  <si>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</si>
  <si>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</si>
  <si>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</si>
  <si>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</si>
  <si>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</si>
  <si>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</si>
  <si>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</si>
  <si>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</si>
  <si>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</si>
  <si>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</si>
  <si>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</si>
  <si>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</si>
  <si>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</si>
  <si>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</si>
  <si>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</si>
  <si>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</si>
  <si>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</si>
  <si>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</si>
  <si>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</si>
  <si>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</si>
  <si>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</si>
  <si>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</si>
  <si>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</si>
  <si>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</si>
  <si>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</si>
  <si>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</si>
  <si>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</si>
  <si>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</si>
  <si>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</si>
  <si>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</si>
  <si>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</si>
  <si>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</si>
  <si>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</si>
  <si>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</si>
  <si>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</si>
  <si>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</si>
  <si>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</si>
  <si>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</si>
  <si>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</si>
  <si>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</si>
  <si>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</si>
  <si>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</si>
  <si>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</si>
  <si>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</si>
  <si>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</si>
  <si>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</si>
  <si>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</si>
  <si>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</si>
  <si>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</si>
  <si>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</si>
  <si>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</si>
  <si>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</si>
  <si>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</si>
  <si>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</si>
  <si>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</si>
  <si>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</si>
  <si>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</si>
  <si>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</si>
  <si>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</si>
  <si>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</si>
  <si>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</si>
  <si>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</si>
  <si>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</si>
  <si>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</si>
  <si>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</si>
  <si>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</si>
  <si>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</si>
  <si>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</si>
  <si>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</si>
  <si>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</si>
  <si>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</si>
  <si>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</si>
  <si>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</si>
  <si>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</si>
  <si>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</si>
  <si>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</si>
  <si>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</si>
  <si>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</si>
  <si>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</si>
  <si>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</si>
  <si>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</si>
  <si>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</si>
  <si>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</si>
  <si>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</si>
  <si>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</si>
  <si>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</si>
  <si>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</si>
  <si>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</si>
  <si>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</si>
  <si>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</si>
  <si>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</si>
  <si>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</si>
  <si>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</si>
  <si>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</si>
  <si>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</si>
  <si>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</si>
  <si>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</si>
  <si>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</si>
  <si>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</si>
  <si>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</si>
  <si>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</si>
  <si>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</si>
  <si>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</si>
  <si>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</si>
  <si>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</si>
  <si>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</si>
  <si>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</si>
  <si>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</si>
  <si>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</si>
  <si>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</si>
  <si>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</si>
  <si>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</si>
  <si>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</si>
  <si>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</si>
  <si>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</si>
  <si>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</si>
  <si>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</si>
  <si>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</si>
  <si>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</si>
  <si>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</si>
  <si>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</si>
  <si>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</si>
  <si>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</si>
  <si>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</si>
  <si>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</si>
  <si>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</si>
  <si>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</si>
  <si>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</si>
  <si>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</si>
  <si>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</si>
  <si>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</si>
  <si>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</si>
  <si>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</si>
  <si>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</si>
  <si>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</si>
  <si>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</si>
  <si>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</si>
  <si>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</si>
  <si>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</si>
  <si>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</si>
  <si>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</si>
  <si>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</si>
  <si>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</si>
  <si>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</si>
  <si>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</si>
  <si>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</si>
  <si>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</si>
  <si>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</si>
  <si>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</si>
  <si>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</si>
  <si>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</si>
  <si>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</si>
  <si>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</si>
  <si>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</si>
  <si>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</si>
  <si>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</si>
  <si>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</si>
  <si>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</si>
  <si>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</si>
  <si>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</si>
  <si>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</si>
  <si>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</si>
  <si>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</si>
  <si>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</si>
  <si>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</si>
  <si>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</si>
  <si>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</si>
  <si>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</si>
  <si>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</si>
  <si>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</si>
  <si>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</si>
  <si>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</si>
  <si>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</si>
  <si>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</si>
  <si>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</si>
  <si>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</si>
  <si>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</si>
  <si>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</si>
  <si>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</si>
  <si>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</si>
  <si>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</si>
  <si>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</si>
  <si>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</si>
  <si>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</si>
  <si>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</si>
  <si>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</si>
  <si>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</si>
  <si>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</si>
  <si>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</si>
  <si>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</si>
  <si>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</si>
  <si>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</si>
  <si>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</si>
  <si>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</si>
  <si>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</si>
  <si>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</si>
  <si>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</si>
  <si>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</si>
  <si>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</si>
  <si>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</si>
  <si>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</si>
  <si>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</si>
  <si>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</si>
  <si>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</si>
  <si>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</si>
  <si>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</si>
  <si>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</si>
  <si>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</si>
  <si>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</si>
  <si>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</si>
  <si>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</si>
  <si>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</si>
  <si>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</si>
  <si>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</si>
  <si>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</si>
  <si>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</si>
  <si>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</si>
  <si>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</si>
  <si>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</si>
  <si>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</si>
  <si>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</si>
  <si>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</si>
  <si>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</si>
  <si>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</si>
  <si>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</si>
  <si>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</si>
  <si>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</si>
  <si>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</si>
  <si>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</si>
  <si>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</si>
  <si>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</si>
  <si>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</si>
  <si>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</si>
  <si>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</si>
  <si>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</si>
  <si>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</si>
  <si>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</si>
  <si>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</si>
  <si>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</si>
  <si>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</si>
  <si>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</si>
  <si>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</si>
  <si>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</si>
  <si>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</si>
  <si>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</si>
  <si>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</si>
  <si>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</si>
  <si>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</si>
  <si>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</si>
  <si>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</si>
  <si>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</si>
  <si>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</si>
  <si>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</si>
  <si>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</si>
  <si>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</si>
  <si>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</si>
  <si>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</si>
  <si>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</si>
  <si>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</si>
  <si>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</si>
  <si>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</si>
  <si>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</si>
  <si>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</si>
  <si>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</si>
  <si>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</si>
  <si>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</si>
  <si>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</si>
  <si>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</si>
  <si>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</si>
  <si>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</si>
  <si>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</si>
  <si>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</si>
  <si>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</si>
  <si>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</si>
  <si>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</si>
  <si>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</si>
  <si>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</si>
  <si>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</si>
  <si>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</si>
  <si>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</si>
  <si>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</si>
  <si>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</si>
  <si>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</si>
  <si>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</si>
  <si>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</si>
  <si>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</si>
  <si>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</si>
  <si>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</si>
  <si>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</si>
  <si>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</si>
  <si>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</si>
  <si>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</si>
  <si>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</si>
  <si>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</si>
  <si>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</si>
  <si>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</si>
  <si>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</si>
  <si>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</si>
  <si>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</si>
  <si>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</si>
  <si>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</si>
  <si>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</si>
  <si>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</si>
  <si>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</si>
  <si>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</si>
  <si>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</si>
  <si>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</si>
  <si>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</si>
  <si>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</si>
  <si>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</si>
  <si>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</si>
  <si>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</si>
  <si>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</si>
  <si>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</si>
  <si>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</si>
  <si>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</si>
  <si>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</si>
  <si>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</si>
  <si>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</si>
  <si>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</si>
  <si>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</si>
  <si>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</si>
  <si>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</si>
  <si>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</si>
  <si>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</si>
  <si>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</si>
  <si>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</si>
  <si>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</si>
  <si>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</si>
  <si>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</si>
  <si>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</si>
  <si>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</si>
  <si>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</si>
  <si>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</si>
  <si>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</si>
  <si>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</si>
  <si>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</si>
  <si>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</si>
  <si>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</si>
  <si>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</si>
  <si>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</si>
  <si>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</si>
  <si>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</si>
  <si>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</si>
  <si>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</si>
  <si>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</si>
  <si>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</si>
  <si>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</si>
  <si>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</si>
  <si>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</si>
  <si>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</si>
  <si>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</si>
  <si>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</si>
  <si>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</si>
  <si>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</si>
  <si>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</si>
  <si>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</si>
  <si>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</si>
  <si>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</si>
  <si>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</si>
  <si>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</si>
  <si>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</si>
  <si>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</si>
  <si>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</si>
  <si>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</si>
  <si>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</si>
  <si>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</si>
  <si>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</si>
  <si>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</si>
  <si>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</si>
  <si>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</si>
  <si>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</si>
  <si>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</si>
  <si>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</si>
  <si>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</si>
  <si>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</si>
  <si>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</si>
  <si>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</si>
  <si>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</si>
  <si>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</si>
  <si>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</si>
  <si>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</si>
  <si>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</si>
  <si>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</si>
  <si>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</si>
  <si>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</si>
  <si>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</si>
  <si>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</si>
  <si>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</si>
  <si>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</si>
  <si>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</si>
  <si>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</si>
  <si>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</si>
  <si>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</si>
  <si>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</si>
  <si>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</si>
  <si>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</si>
  <si>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</si>
  <si>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</si>
  <si>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</si>
  <si>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</si>
  <si>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</si>
  <si>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</si>
  <si>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</si>
  <si>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</si>
  <si>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</si>
  <si>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</si>
  <si>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</si>
  <si>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</si>
  <si>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</si>
  <si>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</si>
  <si>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</si>
  <si>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</si>
  <si>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</si>
  <si>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</si>
  <si>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</si>
  <si>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</si>
  <si>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</si>
  <si>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</si>
  <si>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</si>
  <si>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</si>
  <si>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</si>
  <si>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</si>
  <si>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</si>
  <si>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</si>
  <si>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</si>
  <si>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</si>
  <si>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</si>
  <si>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</si>
  <si>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</si>
  <si>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</si>
  <si>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</si>
  <si>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</si>
  <si>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</si>
  <si>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</si>
  <si>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</si>
  <si>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</si>
  <si>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</si>
  <si>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</si>
  <si>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</si>
  <si>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</si>
  <si>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</si>
  <si>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</si>
  <si>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</si>
  <si>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</si>
  <si>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</si>
  <si>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</si>
  <si>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</si>
  <si>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</si>
  <si>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</si>
  <si>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</si>
  <si>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</si>
  <si>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</si>
  <si>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</si>
  <si>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</si>
  <si>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</si>
  <si>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</si>
  <si>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</si>
  <si>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</si>
  <si>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</si>
  <si>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</si>
  <si>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</si>
  <si>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</si>
  <si>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</si>
  <si>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</si>
  <si>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</si>
  <si>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</si>
  <si>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</si>
  <si>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</si>
  <si>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</si>
  <si>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</si>
  <si>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</si>
  <si>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</si>
  <si>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</si>
  <si>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</si>
  <si>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</si>
  <si>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</si>
  <si>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</si>
  <si>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</si>
  <si>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</si>
  <si>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</si>
  <si>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</si>
  <si>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</si>
  <si>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</si>
  <si>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</si>
  <si>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</si>
  <si>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</si>
  <si>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</si>
  <si>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</si>
  <si>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</si>
  <si>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</si>
  <si>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</si>
  <si>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</si>
  <si>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</si>
  <si>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</si>
  <si>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</si>
  <si>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</si>
  <si>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</si>
  <si>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</si>
  <si>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</si>
  <si>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</si>
  <si>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</si>
  <si>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</si>
  <si>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</si>
  <si>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</si>
  <si>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</si>
  <si>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</si>
  <si>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</si>
  <si>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</si>
  <si>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</si>
  <si>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</si>
  <si>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</si>
  <si>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</si>
  <si>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</si>
  <si>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</si>
  <si>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</si>
  <si>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</si>
  <si>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</si>
  <si>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</si>
  <si>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</si>
  <si>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</si>
  <si>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</si>
  <si>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</si>
  <si>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</si>
  <si>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</si>
  <si>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</si>
  <si>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</si>
  <si>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</si>
  <si>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</si>
  <si>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</si>
  <si>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</si>
  <si>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</si>
  <si>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</si>
  <si>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</si>
  <si>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</si>
  <si>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</si>
  <si>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</si>
  <si>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</si>
  <si>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</si>
  <si>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</si>
  <si>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</si>
  <si>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</si>
  <si>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</si>
  <si>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</si>
  <si>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</si>
  <si>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</si>
  <si>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</si>
  <si>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</si>
  <si>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</si>
  <si>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</si>
  <si>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</si>
  <si>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</si>
  <si>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</si>
  <si>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</si>
  <si>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</si>
  <si>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</si>
  <si>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</si>
  <si>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</si>
  <si>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</si>
  <si>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</si>
  <si>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</si>
  <si>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</si>
  <si>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</si>
  <si>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</si>
  <si>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</si>
  <si>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</si>
  <si>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</si>
  <si>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</si>
  <si>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</si>
  <si>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</si>
  <si>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</si>
  <si>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</si>
  <si>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</si>
  <si>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</si>
  <si>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</si>
  <si>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</si>
  <si>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</si>
  <si>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</si>
  <si>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</si>
  <si>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</si>
  <si>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</si>
  <si>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</si>
  <si>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</si>
  <si>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</si>
  <si>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</si>
  <si>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</si>
  <si>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</si>
  <si>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</si>
  <si>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</si>
  <si>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</si>
  <si>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</si>
  <si>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</si>
  <si>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</si>
  <si>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</si>
  <si>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</si>
  <si>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</si>
  <si>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</si>
  <si>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</si>
  <si>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</si>
  <si>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</si>
  <si>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</si>
  <si>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</si>
  <si>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</si>
  <si>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</si>
  <si>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</si>
  <si>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</si>
  <si>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</si>
  <si>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</si>
  <si>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</si>
  <si>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</si>
  <si>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</si>
  <si>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</si>
  <si>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</si>
  <si>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</si>
  <si>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</si>
  <si>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</si>
  <si>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</si>
  <si>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</si>
  <si>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</si>
  <si>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</si>
  <si>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</si>
  <si>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</si>
  <si>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</si>
  <si>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</si>
  <si>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</si>
  <si>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</si>
  <si>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</si>
  <si>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</si>
  <si>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</si>
  <si>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</si>
  <si>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</si>
  <si>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</si>
  <si>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</si>
  <si>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</si>
  <si>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</si>
  <si>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</si>
  <si>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</si>
  <si>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</si>
  <si>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</si>
  <si>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</si>
  <si>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</si>
  <si>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</si>
  <si>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</si>
  <si>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</si>
  <si>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</si>
  <si>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</si>
  <si>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</si>
  <si>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</si>
  <si>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</si>
  <si>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</si>
  <si>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</si>
  <si>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</si>
  <si>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</si>
  <si>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</si>
  <si>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</si>
  <si>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</si>
  <si>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</si>
  <si>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</si>
  <si>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</si>
  <si>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</si>
  <si>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</si>
  <si>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</si>
  <si>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</si>
  <si>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</si>
  <si>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</si>
  <si>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</si>
  <si>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</si>
  <si>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</si>
  <si>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</si>
  <si>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</si>
  <si>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</si>
  <si>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</si>
  <si>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</si>
  <si>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</si>
  <si>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</si>
  <si>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</si>
  <si>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</si>
  <si>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</si>
  <si>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</si>
  <si>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</si>
  <si>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</si>
  <si>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</si>
  <si>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</si>
  <si>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</si>
  <si>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</si>
  <si>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</si>
  <si>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</si>
  <si>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</si>
  <si>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</si>
  <si>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</si>
  <si>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</si>
  <si>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</si>
  <si>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</si>
  <si>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</si>
  <si>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</si>
  <si>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</si>
  <si>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</si>
  <si>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</si>
  <si>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</si>
  <si>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</si>
  <si>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</si>
  <si>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</si>
  <si>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</si>
  <si>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</si>
  <si>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</si>
  <si>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</si>
  <si>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</si>
  <si>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</si>
  <si>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</si>
  <si>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</si>
  <si>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</si>
  <si>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</si>
  <si>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</si>
  <si>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</si>
  <si>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</si>
  <si>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</si>
  <si>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</si>
  <si>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</si>
  <si>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</si>
  <si>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</si>
  <si>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</si>
  <si>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</si>
  <si>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</si>
  <si>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</si>
  <si>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</si>
  <si>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</si>
  <si>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</si>
  <si>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</si>
  <si>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</si>
  <si>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</si>
  <si>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</si>
  <si>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</si>
  <si>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</si>
  <si>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</si>
  <si>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</si>
  <si>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</si>
  <si>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</si>
  <si>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</si>
  <si>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</si>
  <si>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</si>
  <si>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</si>
  <si>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</si>
  <si>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</si>
  <si>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</si>
  <si>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</si>
  <si>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</si>
  <si>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</si>
  <si>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</si>
  <si>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</si>
  <si>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</si>
  <si>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</si>
  <si>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</si>
  <si>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</si>
  <si>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</si>
  <si>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</si>
  <si>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</si>
  <si>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</si>
  <si>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</si>
  <si>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</si>
  <si>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</si>
  <si>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</si>
  <si>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</si>
  <si>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</si>
  <si>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</si>
  <si>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</si>
  <si>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</si>
  <si>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</si>
  <si>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</si>
  <si>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</si>
  <si>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</si>
  <si>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</si>
  <si>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</si>
  <si>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</si>
  <si>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</si>
  <si>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</si>
  <si>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</si>
  <si>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</si>
  <si>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</si>
  <si>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</si>
  <si>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</si>
  <si>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</si>
  <si>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</si>
  <si>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</si>
  <si>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</si>
  <si>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</si>
  <si>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</si>
  <si>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</si>
  <si>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</si>
  <si>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</si>
  <si>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</si>
  <si>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</si>
  <si>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</si>
  <si>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</si>
  <si>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</si>
  <si>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</si>
  <si>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</si>
  <si>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</si>
  <si>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</si>
  <si>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</si>
  <si>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</si>
  <si>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</si>
  <si>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</si>
  <si>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</si>
  <si>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</si>
  <si>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</si>
  <si>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</si>
  <si>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</si>
  <si>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</si>
  <si>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</si>
  <si>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</si>
  <si>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</si>
  <si>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</si>
  <si>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</si>
  <si>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</si>
  <si>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</si>
  <si>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</si>
  <si>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</si>
  <si>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</si>
  <si>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</si>
  <si>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</si>
  <si>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</si>
  <si>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</si>
  <si>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</si>
  <si>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</si>
  <si>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</si>
  <si>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</si>
  <si>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</si>
  <si>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</si>
  <si>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</si>
  <si>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</si>
  <si>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</si>
  <si>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</si>
  <si>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</si>
  <si>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</si>
  <si>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</si>
  <si>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</si>
  <si>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</si>
  <si>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</si>
  <si>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</si>
  <si>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</si>
  <si>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</si>
  <si>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</si>
  <si>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</si>
  <si>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</si>
  <si>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</si>
  <si>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</si>
  <si>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</si>
  <si>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</si>
  <si>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</si>
  <si>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</si>
  <si>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</si>
  <si>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</si>
  <si>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</si>
  <si>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</si>
  <si>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</si>
  <si>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</si>
  <si>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</si>
  <si>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</si>
  <si>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</si>
  <si>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</si>
  <si>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</si>
  <si>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</si>
  <si>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</si>
  <si>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</si>
  <si>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</si>
  <si>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</si>
  <si>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</si>
  <si>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</si>
  <si>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</si>
  <si>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</si>
  <si>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</si>
  <si>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</si>
  <si>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</si>
  <si>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</si>
  <si>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</si>
  <si>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</si>
  <si>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</si>
  <si>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</si>
  <si>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</si>
  <si>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</si>
  <si>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</si>
  <si>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</si>
  <si>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</si>
  <si>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</si>
  <si>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</si>
  <si>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</si>
  <si>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</si>
  <si>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</si>
  <si>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</si>
  <si>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</si>
  <si>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</si>
  <si>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</si>
  <si>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</si>
  <si>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</si>
  <si>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</si>
  <si>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</si>
  <si>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</si>
  <si>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</si>
  <si>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</si>
  <si>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</si>
  <si>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</si>
  <si>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</si>
  <si>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</si>
  <si>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</si>
  <si>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</si>
  <si>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</si>
  <si>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</si>
  <si>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</si>
  <si>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</si>
  <si>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</si>
  <si>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</si>
  <si>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</si>
  <si>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</si>
  <si>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</si>
  <si>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</si>
  <si>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</si>
  <si>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</si>
  <si>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</si>
  <si>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</si>
  <si>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</si>
  <si>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</si>
  <si>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</si>
  <si>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</si>
  <si>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</si>
  <si>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</si>
  <si>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</si>
  <si>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</si>
  <si>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</si>
  <si>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</si>
  <si>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</si>
  <si>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</si>
  <si>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</si>
  <si>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</si>
  <si>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</si>
  <si>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</si>
  <si>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</si>
  <si>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</si>
  <si>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</si>
  <si>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</si>
  <si>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</si>
  <si>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</si>
  <si>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</si>
  <si>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</si>
  <si>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</si>
  <si>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</si>
  <si>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</si>
  <si>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</si>
  <si>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</si>
  <si>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</si>
  <si>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</si>
  <si>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</si>
  <si>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</si>
  <si>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</si>
  <si>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</si>
  <si>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</si>
  <si>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</si>
  <si>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</si>
  <si>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</si>
  <si>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</si>
  <si>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</si>
  <si>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</si>
  <si>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</si>
  <si>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</si>
  <si>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</si>
  <si>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</si>
  <si>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</si>
  <si>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</si>
  <si>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</si>
  <si>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</si>
  <si>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</si>
  <si>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</si>
  <si>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</si>
  <si>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</si>
  <si>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</si>
  <si>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</si>
  <si>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</si>
  <si>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</si>
  <si>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</si>
  <si>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</si>
  <si>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</si>
  <si>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</si>
  <si>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</si>
  <si>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</si>
  <si>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</si>
  <si>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</si>
  <si>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</si>
  <si>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</si>
  <si>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</si>
  <si>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</si>
  <si>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</si>
  <si>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</si>
  <si>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</si>
  <si>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</si>
  <si>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</si>
  <si>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</si>
  <si>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</si>
  <si>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</si>
  <si>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</si>
  <si>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</si>
  <si>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</si>
  <si>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</si>
  <si>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</si>
  <si>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</si>
  <si>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</si>
  <si>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</si>
  <si>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</si>
  <si>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</si>
  <si>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</si>
  <si>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</si>
  <si>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</si>
  <si>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</si>
  <si>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</si>
  <si>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</si>
  <si>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</si>
  <si>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</si>
  <si>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</si>
  <si>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</si>
  <si>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</si>
  <si>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</si>
  <si>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</si>
  <si>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</si>
  <si>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</si>
  <si>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</si>
  <si>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</si>
  <si>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</si>
  <si>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</si>
  <si>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</si>
  <si>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</si>
  <si>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</si>
  <si>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</si>
  <si>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</si>
  <si>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</si>
  <si>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</si>
  <si>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</si>
  <si>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</si>
  <si>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</si>
  <si>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</si>
  <si>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</si>
  <si>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</si>
  <si>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</si>
  <si>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</si>
  <si>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</si>
  <si>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</si>
  <si>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</si>
  <si>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</si>
  <si>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</si>
  <si>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</si>
  <si>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</si>
  <si>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</si>
  <si>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</si>
  <si>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</si>
  <si>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</si>
  <si>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</si>
  <si>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</si>
  <si>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</si>
  <si>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</si>
  <si>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</si>
  <si>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</si>
  <si>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</si>
  <si>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</si>
  <si>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</si>
  <si>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</si>
  <si>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</si>
  <si>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</si>
  <si>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</si>
  <si>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</si>
  <si>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</si>
  <si>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</si>
  <si>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</si>
  <si>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</si>
  <si>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</si>
  <si>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</si>
  <si>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</si>
  <si>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</si>
  <si>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</si>
  <si>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</si>
  <si>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</si>
  <si>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</si>
  <si>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</si>
  <si>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</si>
  <si>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</si>
  <si>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</si>
  <si>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</si>
  <si>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</si>
  <si>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</si>
  <si>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</si>
  <si>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</si>
  <si>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</si>
  <si>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</si>
  <si>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</si>
  <si>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</si>
  <si>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</si>
  <si>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</si>
  <si>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</si>
  <si>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</si>
  <si>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</si>
  <si>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</si>
  <si>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</si>
  <si>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</si>
  <si>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</si>
  <si>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</si>
  <si>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</si>
  <si>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</si>
  <si>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</si>
  <si>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</si>
  <si>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</si>
  <si>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</si>
  <si>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</si>
  <si>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</si>
  <si>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</si>
  <si>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</si>
  <si>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</si>
  <si>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</si>
  <si>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</si>
  <si>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</si>
  <si>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</si>
  <si>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</si>
  <si>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</si>
  <si>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</si>
  <si>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</si>
  <si>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</si>
  <si>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</si>
  <si>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</si>
  <si>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</si>
  <si>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</si>
  <si>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</si>
  <si>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</si>
  <si>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</si>
  <si>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</si>
  <si>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</si>
  <si>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</si>
  <si>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</si>
  <si>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</si>
  <si>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</si>
  <si>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</si>
  <si>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</si>
  <si>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</si>
  <si>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</si>
  <si>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</si>
  <si>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</si>
  <si>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</si>
  <si>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</si>
  <si>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</si>
  <si>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</si>
  <si>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</si>
  <si>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</si>
  <si>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</si>
  <si>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</si>
  <si>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</si>
  <si>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</si>
  <si>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</si>
  <si>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</si>
  <si>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</si>
  <si>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</si>
  <si>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</si>
  <si>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</si>
  <si>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</si>
  <si>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</si>
  <si>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</si>
  <si>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</si>
  <si>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</si>
  <si>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</si>
  <si>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</si>
  <si>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</si>
  <si>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</si>
  <si>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</si>
  <si>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</si>
  <si>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</si>
  <si>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</si>
  <si>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</si>
  <si>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</si>
  <si>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</si>
  <si>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</si>
  <si>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</si>
  <si>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</si>
  <si>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</si>
  <si>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</si>
  <si>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</si>
  <si>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</si>
  <si>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</si>
  <si>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</si>
  <si>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</si>
  <si>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</si>
  <si>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</si>
  <si>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</si>
  <si>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</si>
  <si>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</si>
  <si>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</si>
  <si>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</si>
  <si>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</si>
  <si>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</si>
  <si>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</si>
  <si>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</si>
  <si>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</si>
  <si>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</si>
  <si>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</si>
  <si>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</si>
  <si>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</si>
  <si>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</si>
  <si>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</si>
  <si>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</si>
  <si>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</si>
  <si>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</si>
  <si>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</si>
  <si>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</si>
  <si>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</si>
  <si>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</si>
  <si>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</si>
  <si>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</si>
  <si>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</si>
  <si>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</si>
  <si>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</si>
  <si>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</si>
  <si>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</si>
  <si>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</si>
  <si>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</si>
  <si>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</si>
  <si>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</si>
  <si>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</si>
  <si>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</si>
  <si>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</si>
  <si>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</si>
  <si>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</si>
  <si>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</si>
  <si>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</si>
  <si>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</si>
  <si>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</si>
  <si>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</si>
  <si>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</si>
  <si>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</si>
  <si>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</si>
  <si>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</si>
  <si>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</si>
  <si>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</si>
  <si>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</si>
  <si>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</si>
  <si>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</si>
  <si>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</si>
  <si>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</si>
  <si>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</si>
  <si>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</si>
  <si>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</si>
  <si>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</si>
  <si>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</si>
  <si>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</si>
  <si>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</si>
  <si>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</si>
  <si>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</si>
  <si>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</si>
  <si>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</si>
  <si>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</si>
  <si>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</si>
  <si>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</si>
  <si>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</si>
  <si>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</si>
  <si>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</si>
  <si>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</si>
  <si>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</si>
  <si>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</si>
  <si>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</si>
  <si>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</si>
  <si>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</si>
  <si>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</si>
  <si>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</si>
  <si>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</si>
  <si>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</si>
  <si>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</si>
  <si>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</si>
  <si>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</si>
  <si>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</si>
  <si>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</si>
  <si>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</si>
  <si>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</si>
  <si>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</si>
  <si>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</si>
  <si>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</si>
  <si>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</si>
  <si>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</si>
  <si>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</si>
  <si>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</si>
  <si>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</si>
  <si>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</si>
  <si>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</si>
  <si>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</si>
  <si>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</si>
  <si>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</si>
  <si>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</si>
  <si>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</si>
  <si>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</si>
  <si>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</si>
  <si>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</si>
  <si>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</si>
  <si>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</si>
  <si>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</si>
  <si>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</si>
  <si>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</si>
  <si>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</si>
  <si>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</si>
  <si>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</si>
  <si>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</si>
  <si>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</si>
  <si>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</si>
  <si>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</si>
  <si>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</si>
  <si>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</si>
  <si>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</si>
  <si>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</si>
  <si>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</si>
  <si>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</si>
  <si>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</si>
  <si>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</si>
  <si>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</si>
  <si>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</si>
  <si>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</si>
  <si>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</si>
  <si>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</si>
  <si>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</si>
  <si>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</si>
  <si>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</si>
  <si>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</si>
  <si>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</si>
  <si>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</si>
  <si>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</si>
  <si>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</si>
  <si>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</si>
  <si>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</si>
  <si>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</si>
  <si>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</si>
  <si>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</si>
  <si>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</si>
  <si>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</si>
  <si>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</si>
  <si>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</si>
  <si>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</si>
  <si>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</si>
  <si>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</si>
  <si>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</si>
  <si>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</si>
  <si>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</si>
  <si>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</si>
  <si>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</si>
  <si>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</si>
  <si>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</si>
  <si>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</si>
  <si>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</si>
  <si>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</si>
  <si>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</si>
  <si>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</si>
  <si>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</si>
  <si>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</si>
  <si>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</si>
  <si>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</si>
  <si>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</si>
  <si>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</si>
  <si>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</si>
  <si>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</si>
  <si>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</si>
  <si>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</si>
  <si>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</si>
  <si>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</si>
  <si>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</si>
  <si>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</si>
  <si>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</si>
  <si>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</si>
  <si>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</si>
  <si>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</si>
  <si>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</si>
  <si>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</si>
  <si>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</si>
  <si>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</si>
  <si>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</si>
  <si>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</si>
  <si>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</si>
  <si>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</si>
  <si>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</si>
  <si>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</si>
  <si>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</si>
  <si>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</si>
  <si>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</si>
  <si>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</si>
  <si>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</si>
  <si>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</si>
  <si>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</si>
  <si>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</si>
  <si>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</si>
  <si>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</si>
  <si>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</si>
  <si>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</si>
  <si>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</si>
  <si>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</si>
  <si>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</si>
  <si>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</si>
  <si>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</si>
  <si>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</si>
  <si>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</si>
  <si>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</si>
  <si>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</si>
  <si>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</si>
  <si>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</si>
  <si>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</si>
  <si>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</si>
  <si>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</si>
  <si>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</si>
  <si>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</si>
  <si>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</si>
  <si>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</si>
  <si>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</si>
  <si>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</si>
  <si>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</si>
  <si>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</si>
  <si>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</si>
  <si>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</si>
  <si>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</si>
  <si>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</si>
  <si>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</si>
  <si>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</si>
  <si>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</si>
  <si>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</si>
  <si>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</si>
  <si>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</si>
  <si>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</si>
  <si>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</si>
  <si>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</si>
  <si>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</si>
  <si>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</si>
  <si>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</si>
  <si>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</si>
  <si>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</si>
  <si>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</si>
  <si>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</si>
  <si>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</si>
  <si>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</si>
  <si>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</si>
  <si>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</si>
  <si>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</si>
  <si>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</si>
  <si>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</si>
  <si>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</si>
  <si>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</si>
  <si>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</si>
  <si>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</si>
  <si>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</si>
  <si>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</si>
  <si>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</si>
  <si>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</si>
  <si>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</si>
  <si>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</si>
  <si>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</si>
  <si>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</si>
  <si>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</si>
  <si>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</si>
  <si>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</si>
  <si>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</si>
  <si>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</si>
  <si>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</si>
  <si>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</si>
  <si>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</si>
  <si>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</si>
  <si>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</si>
  <si>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</si>
  <si>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</si>
  <si>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</si>
  <si>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</si>
  <si>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</si>
  <si>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</si>
  <si>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</si>
  <si>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</si>
  <si>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</si>
  <si>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</si>
  <si>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</si>
  <si>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</si>
  <si>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</si>
  <si>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</si>
  <si>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</si>
  <si>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</si>
  <si>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</si>
  <si>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</si>
  <si>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</si>
  <si>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</si>
  <si>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</si>
  <si>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</si>
  <si>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</si>
  <si>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</si>
  <si>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</si>
  <si>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</si>
  <si>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</si>
  <si>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</si>
  <si>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</si>
  <si>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</si>
  <si>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</si>
  <si>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</si>
  <si>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</si>
  <si>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</si>
  <si>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</si>
  <si>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</si>
  <si>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</si>
  <si>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</si>
  <si>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</si>
  <si>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</si>
  <si>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</si>
  <si>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</si>
  <si>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</si>
  <si>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</si>
  <si>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</si>
  <si>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</si>
  <si>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</si>
  <si>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</si>
  <si>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</si>
  <si>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</si>
  <si>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</si>
  <si>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</si>
  <si>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</si>
  <si>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</si>
  <si>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</si>
  <si>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</si>
  <si>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</si>
  <si>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</si>
  <si>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</si>
  <si>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</si>
  <si>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</si>
  <si>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</si>
  <si>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</si>
  <si>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</si>
  <si>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</si>
  <si>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</si>
  <si>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</si>
  <si>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</si>
  <si>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</si>
  <si>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</si>
  <si>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</si>
  <si>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</si>
  <si>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</si>
  <si>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</si>
  <si>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</si>
  <si>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</si>
  <si>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</si>
  <si>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</si>
  <si>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</si>
  <si>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</si>
  <si>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</si>
  <si>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</si>
  <si>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</si>
  <si>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</si>
  <si>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</si>
  <si>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</si>
  <si>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</si>
  <si>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</si>
  <si>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</si>
  <si>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</si>
  <si>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</si>
  <si>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</si>
  <si>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</si>
  <si>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</si>
  <si>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</si>
  <si>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</si>
  <si>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</si>
  <si>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</si>
  <si>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</si>
  <si>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</si>
  <si>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</si>
  <si>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</si>
  <si>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</si>
  <si>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</si>
  <si>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</si>
  <si>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</si>
  <si>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</si>
  <si>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</si>
  <si>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</si>
  <si>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</si>
  <si>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</si>
  <si>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</si>
  <si>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</si>
  <si>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</si>
  <si>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</si>
  <si>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</si>
  <si>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</si>
  <si>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</si>
  <si>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</si>
  <si>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</si>
  <si>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</si>
  <si>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</si>
  <si>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</si>
  <si>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</si>
  <si>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</si>
  <si>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</si>
  <si>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</si>
  <si>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</si>
  <si>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</si>
  <si>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</si>
  <si>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</si>
  <si>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</si>
  <si>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</si>
  <si>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</si>
  <si>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</si>
  <si>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</si>
  <si>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</si>
  <si>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</si>
  <si>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</si>
  <si>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</si>
  <si>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</si>
  <si>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</si>
  <si>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</si>
  <si>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</si>
  <si>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</si>
  <si>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</si>
  <si>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</si>
  <si>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</si>
  <si>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</si>
  <si>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</si>
  <si>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</si>
  <si>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</si>
  <si>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</si>
  <si>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</si>
  <si>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</si>
  <si>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</si>
  <si>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</si>
  <si>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</si>
  <si>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</si>
  <si>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</si>
  <si>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</si>
  <si>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</si>
  <si>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</si>
  <si>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</si>
  <si>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</si>
  <si>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</si>
  <si>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</si>
  <si>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</si>
  <si>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</si>
  <si>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</si>
  <si>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</si>
  <si>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</si>
  <si>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</si>
  <si>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</si>
  <si>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</si>
  <si>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</si>
  <si>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</si>
  <si>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</si>
  <si>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</si>
  <si>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</si>
  <si>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</si>
  <si>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</si>
  <si>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</si>
  <si>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</si>
  <si>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</si>
  <si>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</si>
  <si>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</si>
  <si>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</si>
  <si>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</si>
  <si>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</si>
  <si>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</si>
  <si>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</si>
  <si>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</si>
  <si>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</si>
  <si>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</si>
  <si>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</si>
  <si>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</si>
  <si>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</si>
  <si>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</si>
  <si>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</si>
  <si>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</si>
  <si>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</si>
  <si>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</si>
  <si>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</si>
  <si>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</si>
  <si>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</si>
  <si>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</si>
  <si>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</si>
  <si>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</si>
  <si>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</si>
  <si>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</si>
  <si>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</si>
  <si>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</si>
  <si>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</si>
  <si>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</si>
  <si>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</si>
  <si>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</si>
  <si>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</si>
  <si>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</si>
  <si>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</si>
  <si>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</si>
  <si>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</si>
  <si>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</si>
  <si>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</si>
  <si>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</si>
  <si>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</si>
  <si>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</si>
  <si>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</si>
  <si>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</si>
  <si>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</si>
  <si>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</si>
  <si>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</si>
  <si>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</si>
  <si>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</si>
  <si>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</si>
  <si>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</si>
  <si>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</si>
  <si>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</si>
  <si>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</si>
  <si>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</si>
  <si>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</si>
  <si>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</si>
  <si>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</si>
  <si>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</si>
  <si>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</si>
  <si>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</si>
  <si>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</si>
  <si>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</si>
  <si>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</si>
  <si>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</si>
  <si>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</si>
  <si>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</si>
  <si>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</si>
  <si>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</si>
  <si>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</si>
  <si>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</si>
  <si>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</si>
  <si>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</si>
  <si>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</si>
  <si>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</si>
  <si>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</si>
  <si>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</si>
  <si>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</si>
  <si>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</si>
  <si>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</si>
  <si>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</si>
  <si>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</si>
  <si>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</si>
  <si>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</si>
  <si>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</si>
  <si>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</si>
  <si>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</si>
  <si>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</si>
  <si>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</si>
  <si>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</si>
  <si>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</si>
  <si>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</si>
  <si>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</si>
  <si>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</si>
  <si>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</si>
  <si>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</si>
  <si>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</si>
  <si>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</si>
  <si>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</si>
  <si>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</si>
  <si>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</si>
  <si>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</si>
  <si>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</si>
  <si>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</si>
  <si>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</si>
  <si>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</si>
  <si>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</si>
  <si>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</si>
  <si>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</si>
  <si>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</si>
  <si>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</si>
  <si>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</si>
  <si>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</si>
  <si>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</si>
  <si>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</si>
  <si>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</si>
  <si>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</si>
  <si>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</si>
  <si>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</si>
  <si>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</si>
  <si>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</si>
  <si>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</si>
  <si>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</si>
  <si>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</si>
  <si>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</si>
  <si>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</si>
  <si>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</si>
  <si>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</si>
  <si>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</si>
  <si>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</si>
  <si>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</si>
  <si>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</si>
  <si>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</si>
  <si>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</si>
  <si>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</si>
  <si>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</si>
  <si>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</si>
  <si>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</si>
  <si>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</si>
  <si>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</si>
  <si>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</si>
  <si>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</si>
  <si>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</si>
  <si>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</si>
  <si>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</si>
  <si>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</si>
  <si>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</si>
  <si>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</si>
  <si>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</si>
  <si>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</si>
  <si>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</si>
  <si>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</si>
  <si>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</si>
  <si>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</si>
  <si>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</si>
  <si>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</si>
  <si>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</si>
  <si>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</si>
  <si>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</si>
  <si>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</si>
  <si>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</si>
  <si>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</si>
  <si>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</si>
  <si>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</si>
  <si>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</si>
  <si>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</si>
  <si>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</si>
  <si>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</si>
  <si>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</si>
  <si>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</si>
  <si>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</si>
  <si>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</si>
  <si>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</si>
  <si>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</si>
  <si>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</si>
  <si>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</si>
  <si>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</si>
  <si>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</si>
  <si>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</si>
  <si>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</si>
  <si>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</si>
  <si>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</si>
  <si>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</si>
  <si>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</si>
  <si>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</si>
  <si>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</si>
  <si>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</si>
  <si>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</si>
  <si>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</si>
  <si>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</si>
  <si>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</si>
  <si>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</si>
  <si>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</si>
  <si>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</si>
  <si>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</si>
  <si>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</si>
  <si>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</si>
  <si>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</si>
  <si>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</si>
  <si>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</si>
  <si>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</si>
  <si>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</si>
  <si>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</si>
  <si>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</si>
  <si>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</si>
  <si>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</si>
  <si>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</si>
  <si>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</si>
  <si>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</si>
  <si>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</si>
  <si>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</si>
  <si>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</si>
  <si>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</si>
  <si>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</si>
  <si>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</si>
  <si>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</si>
  <si>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</si>
  <si>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</si>
  <si>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</si>
  <si>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</si>
  <si>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</si>
  <si>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</si>
  <si>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</si>
  <si>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</si>
  <si>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</si>
  <si>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</si>
  <si>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</si>
  <si>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</si>
  <si>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</si>
  <si>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</si>
  <si>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</si>
  <si>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</si>
  <si>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</si>
  <si>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</si>
  <si>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</si>
  <si>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</si>
  <si>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</si>
  <si>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</si>
  <si>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</si>
  <si>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</si>
  <si>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</si>
  <si>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</si>
  <si>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</si>
  <si>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</si>
  <si>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</si>
  <si>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</si>
  <si>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</si>
  <si>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</si>
  <si>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</si>
  <si>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</si>
  <si>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</si>
  <si>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</si>
  <si>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</si>
  <si>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</si>
  <si>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</si>
  <si>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</si>
  <si>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</si>
  <si>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</si>
  <si>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</si>
  <si>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</si>
  <si>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</si>
  <si>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</si>
  <si>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</si>
  <si>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</si>
  <si>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</si>
  <si>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</si>
  <si>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</si>
  <si>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</si>
  <si>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</si>
  <si>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</si>
  <si>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</si>
  <si>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</si>
  <si>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</si>
  <si>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</si>
  <si>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</si>
  <si>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</si>
  <si>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</si>
  <si>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</si>
  <si>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</si>
  <si>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</si>
  <si>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</si>
  <si>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</si>
  <si>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</si>
  <si>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</si>
  <si>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</si>
  <si>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</si>
  <si>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</si>
  <si>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</si>
  <si>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</si>
  <si>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</si>
  <si>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</si>
  <si>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</si>
  <si>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</si>
  <si>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</si>
  <si>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</si>
  <si>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</si>
  <si>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</si>
  <si>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</si>
  <si>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</si>
  <si>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</si>
  <si>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</si>
  <si>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</si>
  <si>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</si>
  <si>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</si>
  <si>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</si>
  <si>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</si>
  <si>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</si>
  <si>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</si>
  <si>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</si>
  <si>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</si>
  <si>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</si>
  <si>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</si>
  <si>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</si>
  <si>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</si>
  <si>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</si>
  <si>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</si>
  <si>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</si>
  <si>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</si>
  <si>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</si>
  <si>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</si>
  <si>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</si>
  <si>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</si>
  <si>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</si>
  <si>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</si>
  <si>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</si>
  <si>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</si>
  <si>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</si>
  <si>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</si>
  <si>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</si>
  <si>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</si>
  <si>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</si>
  <si>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</si>
  <si>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</si>
  <si>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</si>
  <si>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</si>
  <si>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</si>
  <si>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</si>
  <si>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</si>
  <si>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</si>
  <si>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</si>
  <si>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</si>
  <si>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</si>
  <si>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</si>
  <si>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</si>
  <si>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</si>
  <si>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</si>
  <si>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</si>
  <si>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</si>
  <si>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</si>
  <si>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</si>
  <si>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</si>
  <si>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</si>
  <si>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</si>
  <si>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</si>
  <si>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</si>
  <si>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</si>
  <si>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</si>
  <si>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</si>
  <si>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</si>
  <si>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</si>
  <si>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</si>
  <si>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</si>
  <si>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</si>
  <si>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</si>
  <si>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</si>
  <si>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</si>
  <si>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</si>
  <si>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</si>
  <si>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</si>
  <si>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</si>
  <si>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</si>
  <si>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</si>
  <si>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</si>
  <si>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</si>
  <si>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</si>
  <si>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</si>
  <si>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</si>
  <si>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</si>
  <si>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</si>
  <si>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</si>
  <si>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</si>
  <si>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</si>
  <si>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</si>
  <si>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</si>
  <si>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</si>
  <si>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</si>
  <si>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</si>
  <si>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</si>
  <si>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</si>
  <si>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</si>
  <si>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</si>
  <si>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</si>
  <si>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</si>
  <si>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</si>
  <si>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</si>
  <si>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</si>
  <si>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</si>
  <si>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</si>
  <si>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</si>
  <si>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</si>
  <si>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</si>
  <si>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</si>
  <si>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</si>
  <si>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</si>
  <si>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</si>
  <si>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</si>
  <si>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</si>
  <si>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</si>
  <si>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</si>
  <si>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</si>
  <si>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</si>
  <si>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</si>
  <si>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</si>
  <si>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</si>
  <si>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</si>
  <si>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</si>
  <si>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</si>
  <si>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</si>
  <si>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</si>
  <si>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</si>
  <si>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</si>
  <si>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</si>
  <si>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</si>
  <si>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</si>
  <si>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</si>
  <si>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</si>
  <si>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</si>
  <si>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</si>
  <si>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</si>
  <si>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</si>
  <si>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</si>
  <si>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</si>
  <si>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</si>
  <si>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</si>
  <si>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</si>
  <si>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</si>
  <si>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</si>
  <si>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</si>
  <si>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</si>
  <si>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</si>
  <si>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</si>
  <si>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</si>
  <si>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</si>
  <si>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</si>
  <si>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</si>
  <si>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</si>
  <si>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</si>
  <si>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</si>
  <si>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</si>
  <si>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</si>
  <si>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</si>
  <si>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</si>
  <si>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</si>
  <si>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</si>
  <si>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</si>
  <si>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</si>
  <si>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</si>
  <si>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</si>
  <si>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</si>
  <si>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</si>
  <si>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</si>
  <si>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</si>
  <si>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</si>
  <si>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</si>
  <si>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</si>
  <si>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</si>
  <si>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</si>
  <si>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</si>
  <si>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</si>
  <si>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</si>
  <si>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</si>
  <si>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</si>
  <si>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</si>
  <si>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</si>
  <si>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</si>
  <si>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</si>
  <si>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</si>
  <si>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</si>
  <si>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</si>
  <si>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</si>
  <si>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</si>
  <si>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</si>
  <si>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</si>
  <si>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</si>
  <si>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</si>
  <si>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</si>
  <si>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</si>
  <si>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</si>
  <si>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</si>
  <si>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</si>
  <si>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</si>
  <si>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</si>
  <si>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</si>
  <si>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</si>
  <si>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</si>
  <si>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</si>
  <si>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</si>
  <si>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</si>
  <si>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</si>
  <si>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</si>
  <si>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</si>
  <si>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</si>
  <si>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</si>
  <si>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</si>
  <si>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</si>
  <si>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</si>
  <si>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</si>
  <si>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</si>
  <si>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</si>
  <si>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</si>
  <si>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</si>
  <si>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</si>
  <si>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</si>
  <si>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</si>
  <si>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</si>
  <si>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</si>
  <si>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</si>
  <si>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</si>
  <si>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</si>
  <si>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</si>
  <si>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</si>
  <si>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</si>
  <si>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</si>
  <si>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</si>
  <si>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</si>
  <si>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</si>
  <si>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</si>
  <si>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</si>
  <si>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</si>
  <si>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</si>
  <si>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</si>
  <si>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</si>
  <si>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</si>
  <si>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</si>
  <si>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</si>
  <si>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</si>
  <si>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</si>
  <si>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</si>
  <si>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</si>
  <si>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</si>
  <si>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</si>
  <si>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</si>
  <si>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</si>
  <si>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</si>
  <si>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</si>
  <si>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</si>
  <si>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</si>
  <si>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</si>
  <si>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</si>
  <si>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</si>
  <si>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</si>
  <si>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</si>
  <si>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</si>
  <si>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</si>
  <si>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</si>
  <si>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</si>
  <si>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</si>
  <si>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</si>
  <si>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</si>
  <si>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</si>
  <si>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</si>
  <si>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</si>
  <si>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</si>
  <si>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</si>
  <si>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</si>
  <si>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</si>
  <si>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</si>
  <si>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</si>
  <si>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</si>
  <si>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</si>
  <si>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</si>
  <si>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</si>
  <si>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</si>
  <si>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</si>
  <si>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</si>
  <si>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</si>
  <si>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</si>
  <si>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</si>
  <si>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</si>
  <si>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</si>
  <si>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</si>
  <si>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</si>
  <si>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</si>
  <si>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</si>
  <si>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</si>
  <si>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</si>
  <si>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</si>
  <si>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</si>
  <si>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</si>
  <si>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</si>
  <si>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</si>
  <si>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</si>
  <si>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</si>
  <si>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</si>
  <si>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</si>
  <si>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</si>
  <si>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</si>
  <si>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</si>
  <si>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</si>
  <si>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</si>
  <si>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</si>
  <si>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</si>
  <si>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</si>
  <si>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</si>
  <si>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</si>
  <si>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</si>
  <si>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</si>
  <si>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</si>
  <si>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</si>
  <si>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</si>
  <si>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</si>
  <si>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</si>
  <si>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</si>
  <si>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</si>
  <si>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</si>
  <si>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</si>
  <si>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</si>
  <si>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</si>
  <si>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</si>
  <si>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</si>
  <si>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</si>
  <si>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</si>
  <si>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</si>
  <si>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</si>
  <si>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</si>
  <si>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</si>
  <si>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</si>
  <si>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</si>
  <si>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</si>
  <si>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</si>
  <si>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</si>
  <si>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</si>
  <si>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</si>
  <si>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</si>
  <si>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</si>
  <si>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</si>
  <si>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</si>
  <si>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</si>
  <si>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</si>
  <si>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</si>
  <si>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</si>
  <si>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</si>
  <si>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</si>
  <si>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</si>
  <si>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</si>
  <si>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</si>
  <si>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</si>
  <si>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</si>
  <si>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</si>
  <si>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</si>
  <si>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</si>
  <si>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</si>
  <si>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</si>
  <si>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</si>
  <si>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</si>
  <si>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</si>
  <si>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</si>
  <si>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</si>
  <si>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</si>
  <si>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</si>
  <si>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</si>
  <si>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</si>
  <si>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</si>
  <si>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</si>
  <si>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</si>
  <si>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</si>
  <si>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</si>
  <si>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</si>
  <si>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</si>
  <si>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</si>
  <si>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</si>
  <si>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</si>
  <si>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</si>
  <si>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</si>
  <si>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</si>
  <si>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</si>
  <si>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</si>
  <si>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</si>
  <si>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</si>
  <si>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</si>
  <si>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</si>
  <si>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</si>
  <si>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</si>
  <si>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</si>
  <si>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</si>
  <si>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</si>
  <si>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</si>
  <si>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</si>
  <si>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</si>
  <si>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</si>
  <si>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</si>
  <si>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</si>
  <si>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</si>
  <si>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</si>
  <si>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</si>
  <si>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</si>
  <si>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</si>
  <si>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</si>
  <si>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</si>
  <si>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</si>
  <si>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</si>
  <si>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</si>
  <si>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</si>
  <si>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</si>
  <si>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</si>
  <si>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</si>
  <si>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</si>
  <si>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</si>
  <si>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</si>
  <si>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</si>
  <si>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</si>
  <si>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</si>
  <si>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</si>
  <si>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</si>
  <si>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</si>
  <si>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</si>
  <si>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</si>
  <si>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</si>
  <si>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</si>
  <si>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</si>
  <si>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</si>
  <si>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</si>
  <si>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</si>
  <si>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</si>
  <si>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</si>
  <si>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</si>
  <si>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</si>
  <si>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</si>
  <si>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</si>
  <si>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</si>
  <si>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</si>
  <si>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</si>
  <si>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</si>
  <si>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</si>
  <si>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</si>
  <si>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</si>
  <si>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</si>
  <si>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</si>
  <si>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</si>
  <si>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</si>
  <si>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</si>
  <si>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</si>
  <si>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</si>
  <si>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</si>
  <si>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</si>
  <si>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</si>
  <si>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</si>
  <si>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</si>
  <si>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</si>
  <si>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</si>
  <si>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</si>
  <si>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</si>
  <si>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</si>
  <si>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</si>
  <si>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</si>
  <si>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</si>
  <si>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</si>
  <si>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</si>
  <si>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</si>
  <si>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</si>
  <si>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</si>
  <si>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</si>
  <si>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</si>
  <si>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</si>
  <si>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</si>
  <si>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</si>
  <si>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</si>
  <si>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</si>
  <si>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</si>
  <si>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</si>
  <si>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</si>
  <si>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</si>
  <si>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</si>
  <si>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</si>
  <si>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</si>
  <si>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</si>
  <si>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</si>
  <si>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</si>
  <si>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</si>
  <si>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</si>
  <si>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</si>
  <si>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</si>
  <si>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</si>
  <si>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</si>
  <si>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</si>
  <si>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</si>
  <si>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</si>
  <si>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</si>
  <si>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</si>
  <si>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</si>
  <si>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</si>
  <si>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</si>
  <si>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</si>
  <si>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</si>
  <si>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</si>
  <si>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</si>
  <si>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</si>
  <si>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</si>
  <si>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</si>
  <si>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</si>
  <si>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</si>
  <si>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</si>
  <si>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</si>
  <si>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</si>
  <si>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</si>
  <si>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</si>
  <si>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</si>
  <si>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</si>
  <si>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</si>
  <si>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</si>
  <si>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</si>
  <si>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</si>
  <si>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</si>
  <si>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</si>
  <si>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</si>
  <si>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</si>
  <si>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</si>
  <si>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</si>
  <si>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</si>
  <si>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</si>
  <si>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</si>
  <si>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</si>
  <si>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</si>
  <si>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</si>
  <si>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</si>
  <si>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</si>
  <si>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</si>
  <si>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</si>
  <si>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</si>
  <si>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</si>
  <si>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</si>
  <si>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</si>
  <si>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</si>
  <si>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</si>
  <si>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</si>
  <si>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</si>
  <si>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</si>
  <si>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</si>
  <si>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</si>
  <si>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</si>
  <si>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</si>
  <si>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</si>
  <si>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</si>
  <si>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</si>
  <si>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</si>
  <si>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</si>
  <si>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</si>
  <si>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</si>
  <si>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</si>
  <si>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</si>
  <si>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</si>
  <si>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</si>
  <si>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</si>
  <si>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</si>
  <si>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</si>
  <si>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</si>
  <si>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</si>
  <si>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</si>
  <si>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</si>
  <si>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</si>
  <si>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</si>
  <si>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</si>
  <si>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</si>
  <si>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</si>
  <si>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</si>
  <si>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</si>
  <si>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</si>
  <si>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</si>
  <si>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</si>
  <si>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</si>
  <si>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</si>
  <si>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</si>
  <si>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</si>
  <si>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</si>
  <si>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</si>
  <si>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</si>
  <si>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</si>
  <si>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</si>
  <si>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</si>
  <si>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</si>
  <si>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</si>
  <si>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</si>
  <si>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</si>
  <si>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</si>
  <si>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</si>
  <si>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</si>
  <si>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</si>
  <si>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</si>
  <si>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</si>
  <si>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</si>
  <si>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</si>
  <si>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</si>
  <si>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</si>
  <si>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</si>
  <si>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</si>
  <si>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</si>
  <si>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</si>
  <si>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</si>
  <si>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</si>
  <si>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</si>
  <si>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</si>
  <si>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</si>
  <si>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</si>
  <si>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</si>
  <si>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</si>
  <si>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</si>
  <si>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</si>
  <si>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</si>
  <si>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</si>
  <si>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</si>
  <si>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</si>
  <si>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</si>
  <si>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</si>
  <si>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</si>
  <si>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</si>
  <si>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</si>
  <si>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</si>
  <si>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</si>
  <si>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</si>
  <si>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</si>
  <si>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</si>
  <si>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</si>
  <si>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</si>
  <si>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</si>
  <si>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</si>
  <si>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</si>
  <si>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</si>
  <si>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</si>
  <si>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</si>
  <si>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</si>
  <si>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</si>
  <si>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</si>
  <si>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</si>
  <si>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</si>
  <si>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</si>
  <si>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</si>
  <si>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</si>
  <si>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</si>
  <si>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</si>
  <si>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</si>
  <si>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</si>
  <si>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</si>
  <si>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</si>
  <si>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</si>
  <si>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</si>
  <si>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</si>
  <si>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</si>
  <si>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</si>
  <si>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</si>
  <si>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</si>
  <si>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</si>
  <si>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</si>
  <si>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</si>
  <si>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</si>
  <si>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</si>
  <si>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</si>
  <si>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</si>
  <si>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</si>
  <si>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</si>
  <si>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</si>
  <si>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</si>
  <si>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</si>
  <si>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</si>
  <si>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</si>
  <si>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</si>
  <si>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</si>
  <si>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</si>
  <si>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</si>
  <si>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</si>
  <si>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</si>
  <si>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</si>
  <si>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</si>
  <si>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</si>
  <si>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</si>
  <si>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</si>
  <si>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</si>
  <si>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</si>
  <si>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</si>
  <si>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</si>
  <si>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</si>
  <si>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</si>
  <si>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</si>
  <si>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</si>
  <si>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</si>
  <si>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</si>
  <si>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</si>
  <si>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</si>
  <si>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</si>
  <si>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</si>
  <si>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</si>
  <si>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</si>
  <si>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</si>
  <si>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</si>
  <si>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</si>
  <si>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</si>
  <si>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</si>
  <si>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</si>
  <si>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</si>
  <si>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</si>
  <si>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</si>
  <si>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</si>
  <si>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</si>
  <si>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</si>
  <si>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</si>
  <si>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</si>
  <si>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</si>
  <si>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</si>
  <si>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</si>
  <si>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</si>
  <si>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</si>
  <si>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</si>
  <si>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</si>
  <si>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</si>
  <si>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</si>
  <si>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</si>
  <si>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</si>
  <si>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</si>
  <si>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</si>
  <si>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</si>
  <si>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</si>
  <si>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</si>
  <si>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</si>
  <si>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</si>
  <si>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</si>
  <si>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</si>
  <si>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</si>
  <si>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</si>
  <si>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</si>
  <si>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</si>
  <si>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</si>
  <si>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</si>
  <si>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</si>
  <si>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</si>
  <si>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</si>
  <si>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</si>
  <si>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</si>
  <si>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</si>
  <si>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</si>
  <si>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</si>
  <si>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</si>
  <si>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</si>
  <si>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</si>
  <si>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</si>
  <si>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</si>
  <si>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</si>
  <si>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</si>
  <si>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</si>
  <si>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</si>
  <si>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</si>
  <si>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</si>
  <si>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</si>
  <si>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</si>
  <si>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</si>
  <si>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</si>
  <si>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</si>
  <si>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</si>
  <si>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</si>
  <si>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</si>
  <si>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</si>
  <si>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</si>
  <si>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</si>
  <si>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</si>
  <si>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</si>
  <si>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</si>
  <si>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</si>
  <si>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</si>
  <si>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</si>
  <si>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</si>
  <si>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</si>
  <si>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</si>
  <si>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</si>
  <si>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</si>
  <si>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</si>
  <si>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</si>
  <si>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</si>
  <si>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</si>
  <si>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</si>
  <si>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</si>
  <si>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</si>
  <si>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</si>
  <si>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</si>
  <si>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</si>
  <si>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</si>
  <si>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</si>
  <si>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</si>
  <si>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</si>
  <si>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</si>
  <si>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</si>
  <si>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</si>
  <si>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</si>
  <si>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</si>
  <si>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</si>
  <si>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</si>
  <si>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</si>
  <si>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</si>
  <si>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</si>
  <si>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</si>
  <si>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</si>
  <si>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</si>
  <si>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</si>
  <si>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</si>
  <si>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</si>
  <si>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</si>
  <si>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</si>
  <si>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</si>
  <si>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</si>
  <si>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</si>
  <si>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</si>
  <si>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</si>
  <si>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</si>
  <si>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</si>
  <si>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</si>
  <si>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</si>
  <si>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</si>
  <si>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</si>
  <si>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</si>
  <si>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</si>
  <si>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</si>
  <si>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</si>
  <si>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</si>
  <si>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</si>
  <si>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</si>
  <si>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</si>
  <si>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</si>
  <si>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</si>
  <si>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</si>
  <si>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</si>
  <si>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</si>
  <si>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</si>
  <si>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</si>
  <si>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</si>
  <si>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</si>
  <si>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</si>
  <si>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</si>
  <si>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</si>
  <si>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</si>
  <si>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</si>
  <si>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</si>
  <si>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</si>
  <si>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</si>
  <si>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</si>
  <si>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</si>
  <si>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</si>
  <si>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</si>
  <si>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</si>
  <si>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</si>
  <si>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</si>
  <si>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</si>
  <si>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</si>
  <si>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</si>
  <si>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</si>
  <si>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</si>
  <si>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</si>
  <si>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</si>
  <si>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</si>
  <si>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</si>
  <si>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</si>
  <si>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</si>
  <si>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</si>
  <si>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</si>
  <si>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</si>
  <si>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</si>
  <si>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</si>
  <si>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</si>
  <si>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</si>
  <si>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</si>
  <si>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</si>
  <si>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</si>
  <si>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</si>
  <si>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</si>
  <si>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</si>
  <si>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</si>
  <si>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</si>
  <si>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</si>
  <si>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</si>
  <si>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</si>
  <si>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</si>
  <si>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</si>
  <si>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</si>
  <si>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</si>
  <si>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</si>
  <si>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</si>
  <si>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</si>
  <si>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</si>
  <si>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</si>
  <si>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</si>
  <si>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</si>
  <si>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</si>
  <si>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</si>
  <si>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</si>
  <si>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</si>
  <si>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</si>
  <si>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</si>
  <si>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</si>
  <si>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</si>
  <si>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</si>
  <si>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</si>
  <si>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</si>
  <si>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</si>
  <si>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</si>
  <si>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</si>
  <si>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</si>
  <si>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</si>
  <si>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</si>
  <si>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</si>
  <si>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</si>
  <si>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</si>
  <si>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</si>
  <si>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</si>
  <si>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</si>
  <si>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</si>
  <si>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</si>
  <si>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</si>
  <si>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</si>
  <si>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</si>
  <si>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</si>
  <si>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</si>
  <si>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</si>
  <si>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</si>
  <si>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</si>
  <si>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</si>
  <si>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</si>
  <si>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</si>
  <si>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</si>
  <si>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</si>
  <si>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</si>
  <si>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</si>
  <si>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</si>
  <si>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</si>
  <si>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</si>
  <si>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</si>
  <si>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</si>
  <si>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</si>
  <si>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</si>
  <si>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</si>
  <si>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</si>
  <si>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</si>
  <si>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</si>
  <si>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</si>
  <si>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</si>
  <si>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</si>
  <si>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</si>
  <si>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</si>
  <si>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</si>
  <si>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</si>
  <si>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</si>
  <si>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</si>
  <si>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</si>
  <si>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</si>
  <si>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</si>
  <si>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</si>
  <si>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</si>
  <si>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</si>
  <si>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</si>
  <si>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</si>
  <si>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</si>
  <si>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</si>
  <si>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</si>
  <si>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</si>
  <si>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</si>
  <si>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</si>
  <si>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</si>
  <si>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</si>
  <si>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</si>
  <si>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</si>
  <si>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</si>
  <si>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</si>
  <si>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</si>
  <si>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</si>
  <si>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</si>
  <si>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</si>
  <si>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</si>
  <si>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</si>
  <si>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</si>
  <si>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</si>
  <si>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</si>
  <si>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</si>
  <si>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</si>
  <si>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</si>
  <si>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</si>
  <si>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</si>
  <si>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</si>
  <si>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</si>
  <si>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</si>
  <si>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</si>
  <si>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</si>
  <si>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</si>
  <si>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</si>
  <si>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</si>
  <si>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</si>
  <si>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</si>
  <si>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</si>
  <si>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</si>
  <si>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</si>
  <si>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</si>
  <si>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</si>
  <si>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</si>
  <si>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</si>
  <si>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</si>
  <si>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</si>
  <si>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</si>
  <si>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</si>
  <si>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</si>
  <si>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</si>
  <si>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</si>
  <si>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</si>
  <si>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</si>
  <si>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</si>
  <si>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</si>
  <si>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</si>
  <si>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</si>
  <si>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</si>
  <si>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</si>
  <si>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</si>
  <si>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</si>
  <si>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</si>
  <si>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</si>
  <si>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</si>
  <si>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</si>
  <si>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</si>
  <si>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</si>
  <si>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</si>
  <si>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</si>
  <si>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</si>
  <si>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</si>
  <si>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</si>
  <si>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</si>
  <si>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</si>
  <si>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</si>
  <si>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</si>
  <si>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</si>
  <si>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</si>
  <si>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</si>
  <si>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</si>
  <si>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</si>
  <si>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</si>
  <si>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</si>
  <si>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</si>
  <si>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</si>
  <si>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</si>
  <si>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</si>
  <si>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</si>
  <si>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</si>
  <si>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</si>
  <si>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</si>
  <si>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</si>
  <si>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</si>
  <si>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</si>
  <si>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</si>
  <si>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</si>
  <si>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</si>
  <si>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</si>
  <si>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</si>
  <si>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</si>
  <si>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</si>
  <si>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</si>
  <si>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</si>
  <si>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</si>
  <si>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</si>
  <si>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</si>
  <si>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</si>
  <si>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</si>
  <si>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</si>
  <si>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</si>
  <si>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</si>
  <si>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</si>
  <si>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</si>
  <si>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</si>
  <si>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</si>
  <si>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</si>
  <si>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</si>
  <si>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</si>
  <si>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</si>
  <si>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</si>
  <si>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</si>
  <si>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</si>
  <si>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</si>
  <si>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</si>
  <si>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</si>
  <si>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</si>
  <si>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</si>
  <si>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</si>
  <si>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</si>
  <si>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</si>
  <si>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</si>
  <si>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</si>
  <si>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</si>
  <si>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</si>
  <si>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</si>
  <si>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</si>
  <si>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</si>
  <si>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</si>
  <si>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</si>
  <si>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</si>
  <si>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</si>
  <si>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</si>
  <si>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</si>
  <si>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</si>
  <si>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</si>
  <si>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</si>
  <si>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</si>
  <si>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</si>
  <si>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</si>
  <si>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</si>
  <si>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</si>
  <si>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</si>
  <si>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</si>
  <si>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</si>
  <si>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</si>
  <si>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</si>
  <si>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</si>
  <si>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</si>
  <si>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</si>
  <si>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</si>
  <si>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</si>
  <si>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</si>
  <si>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</si>
  <si>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</si>
  <si>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</si>
  <si>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</si>
  <si>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</si>
  <si>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</si>
  <si>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</si>
  <si>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</si>
  <si>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</si>
  <si>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</si>
  <si>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</si>
  <si>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</si>
  <si>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</si>
  <si>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</si>
  <si>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</si>
  <si>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</si>
  <si>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</si>
  <si>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</si>
  <si>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</si>
  <si>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</si>
  <si>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</si>
  <si>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</si>
  <si>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</si>
  <si>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</si>
  <si>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</si>
  <si>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</si>
  <si>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</si>
  <si>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</si>
  <si>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</si>
  <si>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</si>
  <si>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</si>
  <si>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</si>
  <si>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</si>
  <si>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</si>
  <si>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</si>
  <si>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</si>
  <si>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</si>
  <si>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</si>
  <si>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</si>
  <si>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</si>
  <si>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</si>
  <si>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</si>
  <si>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</si>
  <si>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</si>
  <si>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</si>
  <si>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</si>
  <si>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</si>
  <si>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</si>
  <si>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</si>
  <si>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</si>
  <si>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</si>
  <si>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</si>
  <si>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</si>
  <si>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</si>
  <si>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</si>
  <si>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</si>
  <si>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</si>
  <si>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</si>
  <si>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</si>
  <si>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</si>
  <si>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</si>
  <si>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</si>
  <si>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</si>
  <si>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</si>
  <si>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</si>
  <si>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</si>
  <si>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</si>
  <si>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</si>
  <si>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</si>
  <si>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</si>
  <si>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</si>
  <si>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</si>
  <si>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</si>
  <si>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</si>
  <si>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</si>
  <si>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</si>
  <si>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</si>
  <si>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</si>
  <si>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</si>
  <si>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</si>
  <si>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</si>
  <si>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</si>
  <si>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</si>
  <si>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</si>
  <si>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</si>
  <si>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</si>
  <si>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</si>
  <si>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</si>
  <si>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</si>
  <si>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</si>
  <si>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</si>
  <si>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</si>
  <si>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</si>
  <si>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</si>
  <si>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</si>
  <si>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</si>
  <si>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</si>
  <si>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</si>
  <si>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</si>
  <si>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</si>
  <si>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</si>
  <si>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</si>
  <si>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</si>
  <si>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</si>
  <si>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</si>
  <si>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</si>
  <si>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</si>
  <si>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</si>
  <si>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</si>
  <si>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</si>
  <si>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</si>
  <si>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</si>
  <si>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</si>
  <si>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</si>
  <si>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</si>
  <si>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</si>
  <si>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</si>
  <si>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</si>
  <si>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</si>
  <si>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</si>
  <si>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</si>
  <si>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</si>
  <si>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</si>
  <si>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</si>
  <si>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</si>
  <si>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</si>
  <si>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</si>
  <si>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</si>
  <si>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</si>
  <si>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</si>
  <si>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</si>
  <si>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</si>
  <si>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</si>
  <si>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</si>
  <si>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</si>
  <si>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</si>
  <si>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</si>
  <si>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</si>
  <si>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</si>
  <si>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</si>
  <si>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</si>
  <si>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</si>
  <si>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</si>
  <si>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</si>
  <si>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</si>
  <si>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</si>
  <si>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</si>
  <si>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</si>
  <si>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</si>
  <si>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</si>
  <si>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</si>
  <si>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</si>
  <si>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</si>
  <si>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</si>
  <si>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</si>
  <si>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</si>
  <si>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</si>
  <si>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</si>
  <si>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</si>
  <si>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</si>
  <si>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</si>
  <si>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</si>
  <si>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</si>
  <si>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</si>
  <si>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</si>
  <si>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</si>
  <si>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</si>
  <si>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</si>
  <si>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</si>
  <si>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</si>
  <si>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</si>
  <si>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</si>
  <si>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</si>
  <si>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</si>
  <si>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</si>
  <si>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</si>
  <si>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</si>
  <si>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</si>
  <si>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</si>
  <si>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</si>
  <si>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</si>
  <si>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</si>
  <si>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</si>
  <si>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</si>
  <si>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</si>
  <si>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</si>
  <si>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</si>
  <si>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</si>
  <si>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</si>
  <si>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</si>
  <si>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</si>
  <si>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</si>
  <si>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</si>
  <si>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</si>
  <si>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</si>
  <si>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</si>
  <si>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</si>
  <si>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</si>
  <si>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</si>
  <si>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</si>
  <si>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</si>
  <si>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</si>
  <si>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</si>
  <si>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</si>
  <si>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</si>
  <si>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</si>
  <si>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</si>
  <si>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</si>
  <si>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</si>
  <si>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</si>
  <si>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</si>
  <si>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</si>
  <si>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</si>
  <si>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</si>
  <si>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</si>
  <si>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</si>
  <si>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</si>
  <si>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</si>
  <si>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</si>
  <si>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</si>
  <si>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</si>
  <si>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</si>
  <si>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</si>
  <si>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</si>
  <si>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</si>
  <si>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</si>
  <si>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</si>
  <si>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</si>
  <si>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</si>
  <si>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</si>
  <si>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</si>
  <si>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</si>
  <si>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</si>
  <si>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</si>
  <si>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</si>
  <si>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</si>
  <si>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</si>
  <si>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</si>
  <si>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</si>
  <si>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</si>
  <si>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</si>
  <si>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</si>
  <si>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</si>
  <si>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</si>
  <si>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</si>
  <si>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</si>
  <si>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</si>
  <si>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</si>
  <si>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</si>
  <si>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</si>
  <si>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</si>
  <si>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</si>
  <si>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</si>
  <si>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</si>
  <si>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</si>
  <si>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</si>
  <si>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</si>
  <si>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</si>
  <si>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</si>
  <si>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</si>
  <si>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</si>
  <si>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</si>
  <si>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</si>
  <si>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</si>
  <si>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</si>
  <si>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</si>
  <si>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</si>
  <si>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</si>
  <si>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</si>
  <si>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</si>
  <si>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</si>
  <si>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</si>
  <si>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</si>
  <si>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</si>
  <si>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</si>
  <si>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</si>
  <si>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</si>
  <si>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</si>
  <si>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</si>
  <si>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</si>
  <si>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</si>
  <si>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</si>
  <si>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</si>
  <si>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</si>
  <si>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</si>
  <si>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</si>
  <si>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</si>
  <si>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</si>
  <si>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</si>
  <si>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</si>
  <si>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</si>
  <si>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</si>
  <si>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</si>
  <si>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</si>
  <si>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</si>
  <si>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</si>
  <si>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</si>
  <si>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</si>
  <si>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</si>
  <si>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</si>
  <si>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</si>
  <si>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</si>
  <si>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</si>
  <si>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</si>
  <si>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</si>
  <si>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</si>
  <si>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</si>
  <si>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</si>
  <si>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</si>
  <si>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</si>
  <si>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</si>
  <si>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</si>
  <si>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</si>
  <si>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</si>
  <si>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</si>
  <si>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</si>
  <si>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</si>
  <si>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</si>
  <si>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</si>
  <si>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</si>
  <si>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</si>
  <si>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</si>
  <si>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</si>
  <si>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</si>
  <si>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</si>
  <si>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</si>
  <si>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</si>
  <si>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</si>
  <si>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</si>
  <si>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</si>
  <si>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</si>
  <si>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</si>
  <si>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</si>
  <si>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</si>
  <si>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</si>
  <si>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</si>
  <si>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</si>
  <si>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</si>
  <si>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</si>
  <si>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</si>
  <si>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</si>
  <si>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</si>
  <si>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</si>
  <si>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</si>
  <si>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</si>
  <si>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</si>
  <si>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</si>
  <si>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</si>
  <si>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</si>
  <si>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</si>
  <si>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</si>
  <si>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</si>
  <si>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</si>
  <si>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</si>
  <si>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</si>
  <si>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</si>
  <si>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</si>
  <si>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</si>
  <si>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</si>
  <si>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</si>
  <si>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</si>
  <si>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</si>
  <si>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</si>
  <si>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</si>
  <si>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</si>
  <si>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</si>
  <si>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</si>
  <si>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</si>
  <si>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</si>
  <si>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</si>
  <si>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</si>
  <si>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</si>
  <si>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</si>
  <si>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</si>
  <si>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</si>
  <si>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</si>
  <si>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</si>
  <si>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</si>
  <si>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</si>
  <si>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</si>
  <si>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</si>
  <si>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</si>
  <si>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</si>
  <si>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</si>
  <si>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</si>
  <si>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</si>
  <si>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</si>
  <si>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</si>
  <si>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</si>
  <si>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</si>
  <si>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</si>
  <si>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</si>
  <si>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</si>
  <si>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</si>
  <si>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</si>
  <si>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</si>
  <si>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</si>
  <si>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</si>
  <si>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</si>
  <si>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</si>
  <si>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</si>
  <si>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</si>
  <si>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</si>
  <si>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</si>
  <si>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</si>
  <si>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</si>
  <si>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</si>
  <si>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</si>
  <si>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</si>
  <si>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</si>
  <si>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</si>
  <si>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</si>
  <si>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</si>
  <si>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</si>
  <si>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</si>
  <si>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</si>
  <si>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</si>
  <si>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</si>
  <si>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</si>
  <si>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</si>
  <si>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</si>
  <si>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</si>
  <si>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</si>
  <si>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</si>
  <si>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</si>
  <si>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</si>
  <si>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</si>
  <si>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</si>
  <si>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</si>
  <si>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</si>
  <si>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</si>
  <si>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</si>
  <si>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</si>
  <si>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</si>
  <si>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</si>
  <si>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</si>
  <si>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</si>
  <si>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</si>
  <si>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</si>
  <si>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</si>
  <si>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</si>
  <si>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</si>
  <si>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</si>
  <si>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</si>
  <si>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</si>
  <si>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</si>
  <si>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</si>
  <si>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</si>
  <si>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</si>
  <si>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</si>
  <si>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</si>
  <si>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</si>
  <si>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</si>
  <si>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</si>
  <si>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</si>
  <si>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</si>
  <si>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</si>
  <si>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</si>
  <si>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</si>
  <si>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</si>
  <si>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</si>
  <si>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</si>
  <si>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</si>
  <si>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</si>
  <si>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</si>
  <si>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</si>
  <si>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</si>
  <si>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</si>
  <si>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</si>
  <si>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</si>
  <si>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</si>
  <si>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</si>
  <si>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</si>
  <si>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</si>
  <si>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</si>
  <si>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</si>
  <si>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</si>
  <si>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</si>
  <si>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</si>
  <si>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</si>
  <si>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</si>
  <si>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</si>
  <si>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</si>
  <si>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</si>
  <si>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</si>
  <si>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</si>
  <si>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</si>
  <si>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</si>
  <si>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</si>
  <si>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</si>
  <si>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</si>
  <si>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</si>
  <si>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</si>
  <si>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</si>
  <si>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</si>
  <si>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</si>
  <si>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</si>
  <si>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</si>
  <si>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</si>
  <si>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</si>
  <si>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</si>
  <si>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</si>
  <si>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</si>
  <si>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</si>
  <si>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</si>
  <si>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</si>
  <si>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</si>
  <si>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</si>
  <si>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</si>
  <si>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</si>
  <si>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</si>
  <si>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</si>
  <si>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</si>
  <si>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</si>
  <si>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</si>
  <si>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</si>
  <si>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</si>
  <si>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</si>
  <si>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</si>
  <si>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</si>
  <si>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</si>
  <si>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</si>
  <si>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</si>
  <si>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</si>
  <si>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</si>
  <si>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</si>
  <si>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</si>
  <si>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</si>
  <si>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</si>
  <si>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</si>
  <si>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</si>
  <si>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</si>
  <si>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</si>
  <si>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</si>
  <si>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</si>
  <si>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</si>
  <si>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</si>
  <si>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</si>
  <si>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</si>
  <si>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</si>
  <si>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</si>
  <si>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</si>
  <si>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</si>
  <si>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</si>
  <si>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</si>
  <si>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</si>
  <si>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</si>
  <si>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</si>
  <si>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</si>
  <si>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</si>
  <si>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</si>
  <si>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</si>
  <si>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</si>
  <si>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</si>
  <si>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</si>
  <si>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</si>
  <si>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</si>
  <si>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</si>
  <si>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</si>
  <si>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</si>
  <si>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</si>
  <si>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</si>
  <si>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</si>
  <si>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</si>
  <si>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</si>
  <si>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</si>
  <si>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</si>
  <si>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</si>
  <si>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</si>
  <si>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</si>
  <si>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</si>
  <si>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</si>
  <si>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</si>
  <si>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</si>
  <si>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</si>
  <si>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</si>
  <si>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</si>
  <si>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</si>
  <si>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</si>
  <si>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</si>
  <si>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</si>
  <si>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</si>
  <si>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</si>
  <si>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</si>
  <si>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</si>
  <si>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</si>
  <si>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</si>
  <si>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</si>
  <si>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</si>
  <si>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</si>
  <si>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</si>
  <si>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</si>
  <si>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</si>
  <si>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</si>
  <si>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</si>
  <si>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</si>
  <si>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</si>
  <si>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</si>
  <si>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</si>
  <si>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</si>
  <si>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</si>
  <si>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</si>
  <si>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</si>
  <si>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</si>
  <si>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</si>
  <si>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</si>
  <si>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</si>
  <si>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</si>
  <si>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</si>
  <si>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</si>
  <si>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</si>
  <si>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</si>
  <si>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</si>
  <si>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</si>
  <si>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</si>
  <si>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</si>
  <si>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</si>
  <si>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</si>
  <si>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</si>
  <si>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</si>
  <si>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</si>
  <si>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</si>
  <si>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</si>
  <si>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</si>
  <si>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</si>
  <si>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</si>
  <si>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</si>
  <si>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</si>
  <si>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</si>
  <si>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</si>
  <si>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</si>
  <si>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</si>
  <si>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</si>
  <si>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</si>
  <si>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</si>
  <si>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</si>
  <si>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</si>
  <si>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</si>
  <si>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</si>
  <si>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</si>
  <si>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</si>
  <si>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</si>
  <si>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</si>
  <si>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</si>
  <si>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</si>
  <si>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</si>
  <si>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</si>
  <si>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</si>
  <si>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</si>
  <si>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</si>
  <si>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</si>
  <si>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</si>
  <si>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</si>
  <si>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</si>
  <si>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</si>
  <si>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</si>
  <si>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</si>
  <si>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</si>
  <si>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</si>
  <si>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</si>
  <si>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</si>
  <si>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</si>
  <si>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</si>
  <si>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</si>
  <si>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</si>
  <si>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</si>
  <si>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</si>
  <si>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</si>
  <si>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</si>
  <si>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</si>
  <si>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</si>
  <si>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</si>
  <si>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</si>
  <si>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</si>
  <si>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</si>
  <si>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</si>
  <si>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</si>
  <si>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</si>
  <si>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</si>
  <si>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</si>
  <si>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</si>
  <si>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</si>
  <si>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</si>
  <si>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</si>
  <si>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</si>
  <si>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</si>
  <si>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</si>
  <si>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</si>
  <si>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</si>
  <si>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</si>
  <si>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</si>
  <si>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</si>
  <si>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</si>
  <si>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</si>
  <si>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</si>
  <si>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</si>
  <si>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</si>
  <si>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</si>
  <si>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</si>
  <si>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</si>
  <si>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</si>
  <si>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</si>
  <si>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</si>
  <si>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</si>
  <si>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</si>
  <si>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</si>
  <si>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</si>
  <si>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</si>
  <si>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</si>
  <si>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</si>
  <si>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</si>
  <si>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</si>
  <si>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</si>
  <si>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</si>
  <si>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</si>
  <si>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</si>
  <si>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</si>
  <si>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</si>
  <si>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</si>
  <si>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</si>
  <si>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</si>
  <si>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</si>
  <si>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</si>
  <si>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</si>
  <si>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</si>
  <si>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</si>
  <si>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</si>
  <si>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</si>
  <si>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</si>
  <si>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</si>
  <si>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</si>
  <si>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</si>
  <si>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</si>
  <si>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</si>
  <si>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</si>
  <si>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</si>
  <si>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</si>
  <si>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</si>
  <si>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</si>
  <si>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</si>
  <si>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</si>
  <si>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</si>
  <si>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</si>
  <si>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</si>
  <si>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</si>
  <si>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</si>
  <si>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</si>
  <si>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</si>
  <si>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</si>
  <si>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</si>
  <si>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</si>
  <si>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</si>
  <si>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</si>
  <si>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</si>
  <si>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</si>
  <si>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</si>
  <si>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</si>
  <si>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</si>
  <si>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</si>
  <si>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</si>
  <si>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</si>
  <si>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</si>
  <si>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</si>
  <si>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</si>
  <si>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</si>
  <si>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</si>
  <si>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</si>
  <si>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</si>
  <si>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</si>
  <si>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</si>
  <si>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</si>
  <si>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</si>
  <si>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</si>
  <si>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</si>
  <si>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</si>
  <si>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</si>
  <si>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</si>
  <si>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</si>
  <si>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</si>
  <si>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</si>
  <si>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</si>
  <si>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</si>
  <si>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</si>
  <si>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</si>
  <si>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</si>
  <si>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</si>
  <si>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</si>
  <si>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</si>
  <si>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</si>
  <si>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</si>
  <si>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</si>
  <si>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</si>
  <si>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</si>
  <si>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</si>
  <si>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</si>
  <si>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</si>
  <si>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</si>
  <si>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</si>
  <si>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</si>
  <si>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</si>
  <si>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</si>
  <si>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</si>
  <si>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</si>
  <si>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</si>
  <si>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</si>
  <si>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</si>
  <si>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</si>
  <si>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</si>
  <si>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</si>
  <si>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</si>
  <si>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</si>
  <si>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</si>
  <si>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</si>
  <si>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</si>
  <si>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</si>
  <si>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</si>
  <si>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</si>
  <si>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</si>
  <si>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</si>
  <si>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</si>
  <si>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</si>
  <si>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</si>
  <si>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</si>
  <si>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</si>
  <si>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</si>
  <si>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</si>
  <si>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</si>
  <si>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</si>
  <si>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</si>
  <si>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</si>
  <si>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</si>
  <si>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</si>
  <si>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</si>
  <si>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</si>
  <si>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</si>
  <si>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</si>
  <si>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</si>
  <si>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</si>
  <si>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</si>
  <si>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</si>
  <si>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</si>
  <si>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</si>
  <si>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</si>
  <si>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</si>
  <si>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</si>
  <si>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</si>
  <si>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</si>
  <si>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</si>
  <si>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</si>
  <si>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</si>
  <si>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</si>
  <si>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</si>
  <si>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</si>
  <si>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</si>
  <si>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</si>
  <si>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</si>
  <si>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</si>
  <si>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</si>
  <si>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</si>
  <si>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</si>
  <si>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</si>
  <si>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</si>
  <si>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</si>
  <si>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</si>
  <si>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</si>
  <si>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</si>
  <si>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</si>
  <si>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</si>
  <si>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</si>
  <si>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</si>
  <si>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</si>
  <si>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</si>
  <si>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</si>
  <si>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</si>
  <si>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</si>
  <si>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</si>
  <si>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</si>
  <si>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</si>
  <si>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</si>
  <si>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</si>
  <si>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</si>
  <si>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</si>
  <si>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</si>
  <si>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</si>
  <si>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</si>
  <si>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</si>
  <si>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</si>
  <si>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</si>
  <si>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</si>
  <si>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</si>
  <si>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</si>
  <si>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</si>
  <si>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</si>
  <si>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</si>
  <si>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</si>
  <si>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</si>
  <si>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</si>
  <si>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</si>
  <si>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</si>
  <si>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</si>
  <si>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</si>
  <si>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</si>
  <si>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</si>
  <si>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</si>
  <si>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</si>
  <si>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</si>
  <si>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</si>
  <si>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</si>
  <si>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</si>
  <si>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</si>
  <si>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</si>
  <si>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</si>
  <si>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</si>
  <si>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</si>
  <si>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</si>
  <si>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</si>
  <si>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</si>
  <si>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</si>
  <si>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</si>
  <si>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</si>
  <si>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</si>
  <si>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</si>
  <si>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</si>
  <si>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</si>
  <si>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</si>
  <si>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</si>
  <si>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</si>
  <si>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</si>
  <si>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</si>
  <si>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</si>
  <si>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</si>
  <si>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</si>
  <si>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</si>
  <si>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</si>
  <si>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</si>
  <si>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</si>
  <si>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</si>
  <si>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</si>
  <si>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</si>
  <si>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</si>
  <si>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</si>
  <si>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</si>
  <si>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</si>
  <si>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</si>
  <si>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</si>
  <si>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</si>
  <si>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</si>
  <si>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</si>
  <si>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</si>
  <si>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</si>
  <si>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</si>
  <si>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</si>
  <si>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</si>
  <si>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</si>
  <si>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</si>
  <si>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</si>
  <si>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</si>
  <si>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</si>
  <si>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</si>
  <si>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</si>
  <si>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</si>
  <si>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</si>
  <si>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</si>
  <si>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</si>
  <si>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</si>
  <si>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</si>
  <si>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</si>
  <si>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</si>
  <si>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</si>
  <si>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</si>
  <si>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</si>
  <si>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</si>
  <si>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</si>
  <si>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</si>
  <si>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</si>
  <si>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</si>
  <si>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</si>
  <si>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</si>
  <si>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</si>
  <si>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</si>
  <si>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</si>
  <si>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</si>
  <si>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</si>
  <si>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</si>
  <si>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</si>
  <si>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</si>
  <si>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</si>
  <si>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</si>
  <si>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</si>
  <si>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</si>
  <si>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</si>
  <si>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</si>
  <si>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</si>
  <si>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</si>
  <si>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</si>
  <si>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</si>
  <si>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</si>
  <si>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</si>
  <si>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</si>
  <si>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</si>
  <si>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</si>
  <si>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</si>
  <si>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</si>
  <si>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</si>
  <si>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</si>
  <si>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</si>
  <si>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</si>
  <si>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</si>
  <si>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</si>
  <si>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</si>
  <si>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</si>
  <si>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</si>
  <si>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</si>
  <si>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</si>
  <si>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</si>
  <si>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</si>
  <si>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</si>
  <si>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</si>
  <si>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</si>
  <si>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</si>
  <si>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</si>
  <si>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</si>
  <si>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</si>
  <si>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</si>
  <si>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</si>
  <si>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</si>
  <si>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</si>
  <si>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</si>
  <si>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</si>
  <si>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</si>
  <si>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</si>
  <si>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</si>
  <si>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</si>
  <si>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</si>
  <si>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</si>
  <si>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</si>
  <si>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</si>
  <si>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</si>
  <si>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</si>
  <si>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</si>
  <si>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</si>
  <si>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</si>
  <si>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</si>
  <si>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</si>
  <si>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</si>
  <si>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</si>
  <si>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</si>
  <si>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</si>
  <si>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</si>
  <si>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</si>
  <si>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</si>
  <si>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</si>
  <si>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</si>
  <si>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</si>
  <si>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</si>
  <si>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</si>
  <si>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</si>
  <si>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</si>
  <si>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</si>
  <si>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</si>
  <si>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</si>
  <si>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</si>
  <si>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</si>
  <si>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</si>
  <si>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</si>
  <si>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</si>
  <si>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</si>
  <si>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</si>
  <si>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</si>
  <si>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</si>
  <si>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</si>
  <si>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</si>
  <si>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</si>
  <si>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</si>
  <si>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</si>
  <si>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</si>
  <si>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</si>
  <si>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</si>
  <si>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</si>
  <si>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</si>
  <si>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</si>
  <si>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</si>
  <si>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</si>
  <si>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</si>
  <si>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</si>
  <si>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</si>
  <si>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</si>
  <si>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</si>
  <si>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</si>
  <si>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</si>
  <si>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</si>
  <si>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</si>
  <si>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</si>
  <si>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</si>
  <si>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</si>
  <si>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</si>
  <si>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</si>
  <si>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</si>
  <si>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</si>
  <si>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</si>
  <si>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</si>
  <si>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</si>
  <si>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</si>
  <si>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</si>
  <si>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</si>
  <si>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</si>
  <si>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</si>
  <si>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</si>
  <si>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</si>
  <si>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</si>
  <si>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</si>
  <si>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</si>
  <si>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</si>
  <si>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</si>
  <si>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</si>
  <si>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</si>
  <si>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</si>
  <si>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</si>
  <si>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</si>
  <si>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</si>
  <si>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</si>
  <si>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</si>
  <si>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</si>
  <si>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</si>
  <si>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</si>
  <si>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</si>
  <si>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</si>
  <si>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</si>
  <si>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</si>
  <si>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</si>
  <si>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</si>
  <si>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</si>
  <si>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</si>
  <si>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</si>
  <si>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</si>
  <si>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</si>
  <si>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</si>
  <si>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</si>
  <si>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</si>
  <si>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</si>
  <si>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</si>
  <si>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</si>
  <si>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</si>
  <si>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</si>
  <si>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</si>
  <si>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</si>
  <si>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</si>
  <si>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</si>
  <si>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</si>
  <si>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</si>
  <si>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</si>
  <si>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</si>
  <si>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</si>
  <si>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</si>
  <si>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</si>
  <si>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</si>
  <si>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</si>
  <si>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</si>
  <si>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</si>
  <si>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</si>
  <si>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</si>
  <si>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</si>
  <si>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</si>
  <si>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</si>
  <si>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</si>
  <si>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</si>
  <si>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</si>
  <si>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</si>
  <si>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</si>
  <si>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</si>
  <si>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</si>
  <si>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</si>
  <si>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</si>
  <si>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</si>
  <si>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</si>
  <si>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</si>
  <si>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</si>
  <si>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</si>
  <si>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</si>
  <si>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</si>
  <si>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</si>
  <si>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</si>
  <si>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</si>
  <si>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</si>
  <si>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</si>
  <si>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</si>
  <si>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</si>
  <si>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</si>
  <si>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</si>
  <si>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</si>
  <si>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</si>
  <si>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</si>
  <si>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</si>
  <si>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</si>
  <si>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</si>
  <si>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</si>
  <si>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</si>
  <si>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</si>
  <si>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</si>
  <si>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</si>
  <si>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</si>
  <si>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</si>
  <si>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</si>
  <si>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</si>
  <si>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</si>
  <si>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</si>
  <si>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</si>
  <si>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</si>
  <si>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</si>
  <si>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</si>
  <si>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</si>
  <si>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</si>
  <si>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</si>
  <si>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</si>
  <si>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</si>
  <si>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</si>
  <si>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</si>
  <si>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</si>
  <si>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</si>
  <si>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</si>
  <si>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</si>
  <si>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</si>
  <si>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</si>
  <si>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</si>
  <si>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</si>
  <si>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</si>
  <si>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</si>
  <si>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</si>
  <si>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</si>
  <si>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</si>
  <si>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</si>
  <si>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</si>
  <si>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</si>
  <si>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</si>
  <si>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</si>
  <si>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</si>
  <si>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</si>
  <si>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</si>
  <si>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</si>
  <si>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</si>
  <si>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</si>
  <si>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</si>
  <si>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</si>
  <si>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</si>
  <si>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</si>
  <si>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</si>
  <si>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</si>
  <si>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</si>
  <si>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</si>
  <si>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</si>
  <si>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</si>
  <si>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</si>
  <si>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</si>
  <si>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</si>
  <si>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</si>
  <si>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</si>
  <si>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</si>
  <si>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</si>
  <si>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</si>
  <si>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</si>
  <si>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</si>
  <si>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</si>
  <si>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</si>
  <si>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</si>
  <si>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</si>
  <si>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</si>
  <si>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</si>
  <si>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</si>
  <si>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</si>
  <si>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</si>
  <si>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</si>
  <si>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</si>
  <si>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</si>
  <si>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</si>
  <si>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</si>
  <si>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</si>
  <si>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</si>
  <si>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</si>
  <si>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</si>
  <si>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</si>
  <si>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</si>
  <si>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</si>
  <si>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</si>
  <si>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</si>
  <si>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</si>
  <si>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</si>
  <si>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</si>
  <si>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</si>
  <si>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</si>
  <si>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</si>
  <si>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</si>
  <si>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</si>
  <si>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</si>
  <si>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</si>
  <si>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</si>
  <si>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</si>
  <si>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</si>
  <si>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</si>
  <si>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</si>
  <si>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</si>
  <si>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</si>
  <si>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</si>
  <si>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</si>
  <si>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</si>
  <si>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</si>
  <si>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</si>
  <si>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</si>
  <si>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</si>
  <si>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</si>
  <si>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</si>
  <si>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</si>
  <si>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</si>
  <si>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</si>
  <si>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</si>
  <si>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</si>
  <si>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</si>
  <si>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</si>
  <si>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</si>
  <si>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</si>
  <si>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</si>
  <si>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</si>
  <si>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</si>
  <si>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</si>
  <si>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</si>
  <si>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</si>
  <si>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</si>
  <si>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</si>
  <si>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</si>
  <si>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</si>
  <si>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</si>
  <si>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</si>
  <si>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</si>
  <si>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</si>
  <si>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</si>
  <si>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</si>
  <si>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</si>
  <si>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</si>
  <si>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</si>
  <si>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</si>
  <si>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</si>
  <si>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</si>
  <si>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</si>
  <si>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</si>
  <si>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</si>
  <si>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</si>
  <si>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</si>
  <si>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</si>
  <si>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</si>
  <si>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</si>
  <si>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</si>
  <si>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</si>
  <si>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</si>
  <si>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</si>
  <si>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</si>
  <si>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</si>
  <si>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</si>
  <si>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</si>
  <si>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</si>
  <si>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</si>
  <si>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</si>
  <si>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</si>
  <si>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</si>
  <si>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</si>
  <si>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</si>
  <si>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</si>
  <si>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</si>
  <si>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</si>
  <si>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</si>
  <si>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</si>
  <si>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</si>
  <si>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</si>
  <si>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</si>
  <si>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</si>
  <si>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</si>
  <si>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</si>
  <si>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</si>
  <si>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</si>
  <si>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</si>
  <si>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</si>
  <si>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</si>
  <si>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</si>
  <si>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</si>
  <si>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</si>
  <si>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</si>
  <si>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</si>
  <si>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</si>
  <si>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</si>
  <si>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</si>
  <si>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</si>
  <si>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</si>
  <si>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</si>
  <si>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</si>
  <si>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</si>
  <si>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</si>
  <si>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</si>
  <si>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</si>
  <si>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</si>
  <si>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</si>
  <si>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</si>
  <si>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</si>
  <si>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</si>
  <si>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</si>
  <si>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</si>
  <si>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</si>
  <si>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</si>
  <si>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</si>
  <si>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</si>
  <si>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</si>
  <si>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</si>
  <si>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</si>
  <si>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</si>
  <si>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</si>
  <si>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</si>
  <si>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</si>
  <si>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</si>
  <si>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</si>
  <si>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</si>
  <si>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</si>
  <si>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</si>
  <si>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</si>
  <si>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</si>
  <si>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</si>
  <si>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</si>
  <si>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</si>
  <si>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</si>
  <si>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</si>
  <si>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</si>
  <si>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</si>
  <si>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</si>
  <si>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</si>
  <si>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</si>
  <si>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</si>
  <si>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</si>
  <si>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</si>
  <si>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</si>
  <si>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</si>
  <si>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</si>
  <si>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</si>
  <si>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</si>
  <si>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</si>
  <si>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</si>
  <si>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</si>
  <si>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</si>
  <si>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</si>
  <si>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</si>
  <si>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</si>
  <si>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</si>
  <si>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</si>
  <si>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</si>
  <si>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</si>
  <si>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</si>
  <si>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</si>
  <si>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</si>
  <si>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</si>
  <si>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</si>
  <si>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</si>
  <si>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</si>
  <si>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</si>
  <si>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</si>
  <si>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</si>
  <si>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</si>
  <si>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</si>
  <si>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</si>
  <si>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</si>
  <si>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</si>
  <si>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</si>
  <si>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</si>
  <si>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</si>
  <si>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</si>
  <si>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</si>
  <si>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</si>
  <si>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</si>
  <si>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</si>
  <si>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</si>
  <si>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</si>
  <si>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</si>
  <si>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</si>
  <si>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</si>
  <si>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</si>
  <si>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</si>
  <si>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</si>
  <si>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</si>
  <si>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</si>
  <si>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</si>
  <si>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</si>
  <si>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</si>
  <si>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</si>
  <si>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</si>
  <si>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</si>
  <si>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</si>
  <si>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</si>
  <si>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</si>
  <si>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</si>
  <si>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</si>
  <si>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</si>
  <si>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</si>
  <si>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</si>
  <si>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</si>
  <si>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</si>
  <si>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</si>
  <si>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</si>
  <si>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</si>
  <si>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</si>
  <si>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</si>
  <si>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</si>
  <si>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</si>
  <si>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</si>
  <si>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</si>
  <si>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</si>
  <si>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</si>
  <si>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</si>
  <si>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</si>
  <si>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</si>
  <si>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</si>
  <si>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</si>
  <si>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</si>
  <si>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</si>
  <si>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</si>
  <si>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</si>
  <si>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</si>
  <si>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</si>
  <si>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</si>
  <si>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</si>
  <si>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</si>
  <si>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</si>
  <si>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</si>
  <si>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</si>
  <si>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</si>
  <si>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</si>
  <si>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</si>
  <si>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</si>
  <si>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</si>
  <si>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</si>
  <si>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</si>
  <si>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</si>
  <si>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</si>
  <si>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</si>
  <si>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</si>
  <si>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</si>
  <si>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</si>
  <si>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</si>
  <si>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</si>
  <si>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</si>
  <si>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</si>
  <si>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</si>
  <si>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</si>
  <si>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</si>
  <si>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</si>
  <si>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</si>
  <si>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</si>
  <si>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</si>
  <si>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</si>
  <si>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</si>
  <si>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</si>
  <si>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</si>
  <si>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</si>
  <si>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</si>
  <si>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</si>
  <si>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</si>
  <si>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</si>
  <si>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</si>
  <si>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</si>
  <si>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</si>
  <si>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</si>
  <si>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</si>
  <si>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</si>
  <si>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</si>
  <si>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</si>
  <si>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</si>
  <si>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</si>
  <si>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</si>
  <si>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</si>
  <si>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</si>
  <si>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</si>
  <si>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</si>
  <si>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</si>
  <si>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</si>
  <si>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</si>
  <si>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</si>
  <si>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</si>
  <si>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</si>
  <si>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</si>
  <si>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</si>
  <si>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</si>
  <si>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</si>
  <si>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</si>
  <si>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</si>
  <si>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</si>
  <si>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</si>
  <si>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</si>
  <si>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</si>
  <si>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</si>
  <si>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</si>
  <si>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</si>
  <si>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</si>
  <si>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</si>
  <si>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</si>
  <si>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</si>
  <si>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</si>
  <si>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</si>
  <si>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</si>
  <si>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</si>
  <si>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</si>
  <si>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</si>
  <si>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</si>
  <si>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</si>
  <si>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</si>
  <si>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</si>
  <si>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</si>
  <si>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</si>
  <si>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</si>
  <si>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</si>
  <si>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</si>
  <si>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</si>
  <si>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</si>
  <si>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</si>
  <si>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</si>
  <si>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</si>
  <si>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</si>
  <si>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</si>
  <si>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</si>
  <si>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</si>
  <si>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</si>
  <si>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</si>
  <si>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</si>
  <si>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</si>
  <si>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</si>
  <si>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</si>
  <si>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</si>
  <si>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</si>
  <si>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</si>
  <si>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</si>
  <si>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</si>
  <si>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</si>
  <si>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</si>
  <si>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</si>
  <si>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</si>
  <si>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</si>
  <si>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</si>
  <si>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</si>
  <si>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</si>
  <si>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</si>
  <si>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</si>
  <si>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</si>
  <si>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</si>
  <si>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</si>
  <si>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</si>
  <si>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</si>
  <si>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</si>
  <si>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</si>
  <si>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</si>
  <si>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</si>
  <si>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</si>
  <si>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</si>
  <si>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</si>
  <si>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</si>
  <si>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</si>
  <si>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</si>
  <si>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</si>
  <si>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</si>
  <si>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</si>
  <si>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</si>
  <si>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</si>
  <si>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</si>
  <si>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</si>
  <si>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</si>
  <si>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</si>
  <si>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</si>
  <si>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</si>
  <si>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</si>
  <si>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</si>
  <si>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</si>
  <si>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</si>
  <si>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</si>
  <si>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</si>
  <si>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</si>
  <si>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</si>
  <si>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</si>
  <si>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</si>
  <si>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</si>
  <si>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</si>
  <si>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</si>
  <si>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</si>
  <si>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</si>
  <si>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</si>
  <si>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</si>
  <si>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</si>
  <si>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</si>
  <si>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</si>
  <si>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</si>
  <si>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</si>
  <si>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</si>
  <si>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</si>
  <si>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</si>
  <si>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</si>
  <si>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</si>
  <si>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</si>
  <si>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</si>
  <si>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</si>
  <si>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</si>
  <si>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</si>
  <si>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</si>
  <si>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</si>
  <si>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</si>
  <si>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</si>
  <si>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</si>
  <si>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</si>
  <si>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</si>
  <si>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</si>
  <si>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</si>
  <si>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</si>
  <si>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</si>
  <si>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</si>
  <si>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</si>
  <si>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</si>
  <si>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</si>
  <si>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</si>
  <si>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</si>
  <si>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</si>
  <si>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</si>
  <si>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</si>
  <si>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</si>
  <si>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</si>
  <si>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</si>
  <si>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</si>
  <si>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</si>
  <si>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</si>
  <si>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</si>
  <si>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</si>
  <si>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</si>
  <si>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</si>
  <si>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</si>
  <si>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</si>
  <si>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</si>
  <si>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</si>
  <si>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</si>
  <si>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</si>
  <si>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</si>
  <si>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</si>
  <si>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</si>
  <si>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</si>
  <si>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</si>
  <si>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</si>
  <si>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</si>
  <si>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</si>
  <si>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</si>
  <si>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</si>
  <si>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</si>
  <si>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</si>
  <si>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</si>
  <si>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</si>
  <si>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</si>
  <si>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</si>
  <si>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</si>
  <si>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</si>
  <si>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</si>
  <si>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</si>
  <si>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</si>
  <si>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</si>
  <si>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</si>
  <si>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</si>
  <si>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</si>
  <si>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</si>
  <si>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</si>
  <si>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</si>
  <si>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</si>
  <si>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</si>
  <si>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</si>
  <si>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</si>
  <si>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</si>
  <si>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</si>
  <si>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</si>
  <si>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</si>
  <si>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</si>
  <si>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</si>
  <si>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</si>
  <si>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</si>
  <si>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</si>
  <si>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</si>
  <si>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</si>
  <si>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</si>
  <si>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</si>
  <si>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</si>
  <si>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</si>
  <si>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</si>
  <si>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</si>
  <si>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</si>
  <si>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</si>
  <si>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</si>
  <si>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</si>
  <si>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</si>
  <si>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</si>
  <si>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</si>
  <si>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</si>
  <si>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</si>
  <si>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</si>
  <si>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</si>
  <si>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</si>
  <si>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</si>
  <si>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</si>
  <si>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</si>
  <si>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</si>
  <si>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</si>
  <si>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</si>
  <si>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</si>
  <si>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</si>
  <si>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</si>
  <si>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</si>
  <si>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</si>
  <si>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</si>
  <si>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</si>
  <si>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</si>
  <si>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</si>
  <si>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</si>
  <si>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</si>
  <si>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</si>
  <si>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</si>
  <si>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</si>
  <si>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</si>
  <si>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</si>
  <si>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</si>
  <si>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</si>
  <si>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</si>
  <si>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</si>
  <si>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</si>
  <si>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</si>
  <si>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</si>
  <si>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</si>
  <si>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</si>
  <si>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</si>
  <si>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</si>
  <si>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</si>
  <si>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</si>
  <si>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</si>
  <si>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</si>
  <si>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</si>
  <si>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</si>
  <si>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</si>
  <si>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</si>
  <si>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</si>
  <si>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</si>
  <si>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</si>
  <si>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</si>
  <si>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</si>
  <si>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</si>
  <si>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</si>
  <si>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</si>
  <si>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</si>
  <si>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</si>
  <si>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</si>
  <si>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</si>
  <si>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</si>
  <si>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</si>
  <si>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</si>
  <si>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</si>
  <si>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</si>
  <si>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</si>
  <si>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</si>
  <si>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</si>
  <si>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</si>
  <si>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</si>
  <si>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</si>
  <si>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</si>
  <si>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</si>
  <si>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</si>
  <si>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</si>
  <si>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</si>
  <si>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</si>
  <si>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</si>
  <si>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</si>
  <si>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</si>
  <si>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</si>
  <si>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</si>
  <si>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</si>
  <si>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</si>
  <si>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</si>
  <si>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</si>
  <si>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</si>
  <si>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</si>
  <si>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</si>
  <si>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</si>
  <si>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</si>
  <si>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</si>
  <si>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</si>
  <si>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</si>
  <si>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</si>
  <si>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</si>
  <si>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</si>
  <si>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</si>
  <si>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</si>
  <si>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</si>
  <si>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</si>
  <si>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</si>
  <si>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</si>
  <si>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</si>
  <si>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</si>
  <si>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</si>
  <si>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</si>
  <si>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</si>
  <si>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</si>
  <si>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</si>
  <si>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</si>
  <si>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</si>
  <si>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</si>
  <si>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</si>
  <si>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</si>
  <si>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</si>
  <si>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</si>
  <si>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</si>
  <si>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</si>
  <si>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</si>
  <si>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</si>
  <si>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</si>
  <si>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</si>
  <si>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</si>
  <si>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</si>
  <si>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</si>
  <si>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</si>
  <si>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</si>
  <si>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</si>
  <si>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</si>
  <si>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</si>
  <si>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</si>
  <si>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</si>
  <si>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</si>
  <si>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</si>
  <si>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</si>
  <si>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</si>
  <si>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</si>
  <si>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</si>
  <si>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</si>
  <si>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</si>
  <si>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</si>
  <si>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</si>
  <si>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</si>
  <si>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</si>
  <si>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</si>
  <si>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</si>
  <si>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</si>
  <si>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</si>
  <si>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</si>
  <si>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</si>
  <si>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</si>
  <si>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</si>
  <si>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</si>
  <si>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</si>
  <si>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</si>
  <si>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</si>
  <si>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</si>
  <si>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</si>
  <si>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</si>
  <si>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</si>
  <si>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</si>
  <si>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</si>
  <si>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</si>
  <si>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</si>
  <si>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</si>
  <si>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</si>
  <si>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</si>
  <si>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</si>
  <si>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</si>
  <si>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</si>
  <si>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</si>
  <si>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</si>
  <si>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</si>
  <si>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</si>
  <si>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</si>
  <si>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</si>
  <si>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</si>
  <si>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</si>
  <si>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</si>
  <si>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</si>
  <si>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</si>
  <si>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</si>
  <si>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</si>
  <si>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</si>
  <si>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</si>
  <si>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</si>
  <si>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</si>
  <si>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</si>
  <si>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</si>
  <si>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</si>
  <si>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</si>
  <si>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</si>
  <si>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</si>
  <si>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</si>
  <si>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</si>
  <si>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</si>
  <si>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</si>
  <si>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</si>
  <si>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</si>
  <si>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</si>
  <si>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</si>
  <si>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</si>
  <si>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</si>
  <si>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</si>
  <si>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</si>
  <si>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</si>
  <si>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</si>
  <si>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</si>
  <si>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</si>
  <si>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</si>
  <si>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</si>
  <si>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</si>
  <si>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</si>
  <si>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</si>
  <si>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</si>
  <si>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</si>
  <si>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</si>
  <si>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</si>
  <si>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</si>
  <si>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</si>
  <si>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</si>
  <si>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</si>
  <si>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</si>
  <si>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</si>
  <si>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</si>
  <si>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</si>
  <si>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</si>
  <si>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</si>
  <si>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</si>
  <si>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</si>
  <si>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</si>
  <si>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</si>
  <si>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</si>
  <si>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</si>
  <si>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</si>
  <si>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</si>
  <si>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</si>
  <si>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</si>
  <si>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</si>
  <si>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</si>
  <si>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</si>
  <si>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</si>
  <si>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</si>
  <si>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</si>
  <si>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</si>
  <si>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</si>
  <si>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</si>
  <si>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</si>
  <si>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</si>
  <si>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</si>
  <si>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</si>
  <si>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</si>
  <si>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</si>
  <si>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</si>
  <si>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</si>
  <si>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</si>
  <si>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</si>
  <si>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</si>
  <si>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</si>
  <si>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</si>
  <si>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</si>
  <si>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</si>
  <si>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</si>
  <si>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</si>
  <si>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</si>
  <si>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</si>
  <si>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</si>
  <si>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</si>
  <si>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</si>
  <si>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</si>
  <si>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</si>
  <si>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</si>
  <si>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</si>
  <si>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</si>
  <si>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</si>
  <si>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</si>
  <si>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</si>
  <si>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</si>
  <si>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</si>
  <si>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</si>
  <si>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</si>
  <si>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</si>
  <si>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</si>
  <si>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</si>
  <si>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</si>
  <si>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</si>
  <si>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</si>
  <si>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</si>
  <si>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</si>
  <si>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</si>
  <si>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</si>
  <si>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</si>
  <si>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</si>
  <si>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</si>
  <si>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</si>
  <si>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</si>
  <si>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</si>
  <si>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</si>
  <si>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</si>
  <si>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</si>
  <si>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</si>
  <si>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</si>
  <si>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</si>
  <si>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</si>
  <si>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</si>
  <si>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</si>
  <si>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</si>
  <si>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</si>
  <si>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</si>
  <si>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</si>
  <si>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</si>
  <si>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</si>
  <si>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</si>
  <si>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</si>
  <si>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</si>
  <si>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</si>
  <si>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</si>
  <si>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</si>
  <si>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</si>
  <si>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</si>
  <si>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</si>
  <si>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</si>
  <si>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</si>
  <si>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</si>
  <si>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</si>
  <si>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</si>
  <si>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</si>
  <si>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</si>
  <si>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</si>
  <si>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</si>
  <si>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</si>
  <si>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</si>
  <si>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</si>
  <si>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</si>
  <si>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</si>
  <si>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</si>
  <si>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</si>
  <si>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</si>
  <si>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</si>
  <si>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</si>
  <si>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</si>
  <si>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</si>
  <si>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</si>
  <si>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</si>
  <si>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</si>
  <si>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</si>
  <si>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</si>
  <si>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</si>
  <si>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</si>
  <si>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</si>
  <si>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</si>
  <si>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</si>
  <si>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</si>
  <si>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</si>
  <si>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</si>
  <si>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</si>
  <si>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</si>
  <si>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</si>
  <si>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</si>
  <si>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</si>
  <si>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</si>
  <si>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</si>
  <si>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</si>
  <si>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</si>
  <si>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</si>
  <si>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</si>
  <si>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</si>
  <si>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</si>
  <si>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</si>
  <si>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</si>
  <si>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</si>
  <si>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</si>
  <si>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</si>
  <si>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</si>
  <si>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</si>
  <si>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</si>
  <si>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</si>
  <si>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</si>
  <si>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</si>
  <si>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</si>
  <si>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</si>
  <si>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</si>
  <si>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</si>
  <si>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</si>
  <si>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</si>
  <si>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</si>
  <si>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</si>
  <si>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</si>
  <si>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</si>
  <si>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</si>
  <si>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</si>
  <si>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</si>
  <si>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</si>
  <si>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</si>
  <si>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</si>
  <si>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</si>
  <si>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</si>
  <si>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</si>
  <si>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</si>
  <si>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</si>
  <si>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</si>
  <si>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</si>
  <si>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</si>
  <si>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</si>
  <si>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</si>
  <si>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</si>
  <si>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</si>
  <si>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</si>
  <si>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</si>
  <si>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</si>
  <si>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</si>
  <si>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</si>
  <si>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</si>
  <si>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</si>
  <si>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</si>
  <si>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</si>
  <si>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</si>
  <si>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</si>
  <si>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</si>
  <si>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</si>
  <si>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</si>
  <si>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</si>
  <si>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</si>
  <si>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</si>
  <si>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</si>
  <si>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</si>
  <si>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</si>
  <si>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</si>
  <si>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</si>
  <si>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</si>
  <si>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</si>
  <si>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</si>
  <si>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</si>
  <si>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</si>
  <si>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</si>
  <si>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</si>
  <si>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</si>
  <si>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</si>
  <si>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</si>
  <si>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</si>
  <si>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</si>
  <si>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</si>
  <si>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</si>
  <si>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</si>
  <si>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</si>
  <si>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</si>
  <si>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</si>
  <si>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</si>
  <si>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</si>
  <si>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</si>
  <si>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</si>
  <si>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</si>
  <si>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</si>
  <si>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</si>
  <si>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</si>
  <si>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</si>
  <si>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</si>
  <si>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</si>
  <si>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</si>
  <si>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</si>
  <si>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</si>
  <si>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</si>
  <si>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</si>
  <si>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</si>
  <si>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</si>
  <si>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</si>
  <si>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</si>
  <si>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</si>
  <si>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</si>
  <si>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</si>
  <si>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</si>
  <si>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</si>
  <si>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</si>
  <si>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</si>
  <si>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</si>
  <si>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</si>
  <si>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</si>
  <si>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</si>
  <si>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</si>
  <si>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</si>
  <si>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</si>
  <si>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</si>
  <si>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</si>
  <si>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</si>
  <si>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</si>
  <si>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</si>
  <si>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</si>
  <si>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</si>
  <si>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</si>
  <si>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</si>
  <si>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</si>
  <si>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</si>
  <si>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</si>
  <si>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</si>
  <si>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</si>
  <si>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</si>
  <si>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</si>
  <si>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</si>
  <si>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</si>
  <si>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</si>
  <si>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</si>
  <si>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</si>
  <si>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</si>
  <si>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</si>
  <si>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</si>
  <si>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</si>
  <si>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</si>
  <si>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</si>
  <si>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</si>
  <si>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</si>
  <si>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</si>
  <si>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</si>
  <si>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</si>
  <si>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</si>
  <si>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</si>
  <si>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</si>
  <si>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</si>
  <si>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</si>
  <si>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</si>
  <si>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</si>
  <si>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</si>
  <si>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</si>
  <si>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</si>
  <si>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</si>
  <si>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</si>
  <si>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</si>
  <si>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</si>
  <si>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</si>
  <si>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</si>
  <si>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</si>
  <si>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</si>
  <si>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</si>
  <si>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</si>
  <si>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</si>
  <si>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</si>
  <si>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</si>
  <si>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</si>
  <si>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</si>
  <si>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</si>
  <si>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</si>
  <si>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</si>
  <si>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</si>
  <si>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</si>
  <si>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</si>
  <si>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</si>
  <si>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</si>
  <si>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</si>
  <si>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</si>
  <si>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</si>
  <si>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</si>
  <si>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</si>
  <si>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</si>
  <si>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</si>
  <si>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</si>
  <si>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</si>
  <si>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</si>
  <si>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</si>
  <si>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</si>
  <si>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</si>
  <si>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</si>
  <si>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</si>
  <si>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</si>
  <si>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</si>
  <si>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</si>
  <si>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</si>
  <si>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</si>
  <si>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</si>
  <si>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</si>
  <si>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</si>
  <si>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</si>
  <si>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</si>
  <si>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</si>
  <si>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</si>
  <si>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</si>
  <si>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</si>
  <si>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</si>
  <si>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</si>
  <si>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</si>
  <si>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</si>
  <si>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</si>
  <si>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</si>
  <si>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</si>
  <si>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</si>
  <si>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</si>
  <si>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</si>
  <si>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</si>
  <si>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</si>
  <si>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</si>
  <si>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</si>
  <si>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</si>
  <si>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</si>
  <si>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</si>
  <si>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</si>
  <si>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</si>
  <si>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</si>
  <si>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</si>
  <si>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</si>
  <si>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</si>
  <si>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</si>
  <si>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</si>
  <si>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</si>
  <si>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</si>
  <si>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</si>
  <si>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</si>
  <si>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</si>
  <si>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</si>
  <si>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</si>
  <si>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</si>
  <si>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</si>
  <si>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</si>
  <si>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</si>
  <si>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</si>
  <si>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</si>
  <si>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</si>
  <si>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</si>
  <si>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</si>
  <si>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</si>
  <si>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</si>
  <si>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</si>
  <si>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</si>
  <si>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</si>
  <si>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</si>
  <si>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</si>
  <si>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</si>
  <si>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</si>
  <si>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</si>
  <si>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</si>
  <si>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</si>
  <si>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</si>
  <si>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</si>
  <si>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</si>
  <si>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</si>
  <si>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</si>
  <si>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</si>
  <si>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</si>
  <si>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</si>
  <si>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</si>
  <si>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</si>
  <si>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</si>
  <si>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</si>
  <si>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</si>
  <si>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</si>
  <si>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</si>
  <si>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</si>
  <si>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</si>
  <si>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</si>
  <si>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</si>
  <si>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</si>
  <si>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</si>
  <si>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</si>
  <si>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</si>
  <si>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</si>
  <si>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</si>
  <si>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</si>
  <si>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</si>
  <si>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</si>
  <si>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</si>
  <si>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</si>
  <si>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</si>
  <si>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</si>
  <si>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</si>
  <si>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</si>
  <si>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</si>
  <si>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</si>
  <si>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</si>
  <si>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</si>
  <si>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</si>
  <si>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</si>
  <si>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</si>
  <si>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</si>
  <si>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</si>
  <si>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</si>
  <si>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</si>
  <si>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</si>
  <si>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</si>
  <si>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</si>
  <si>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</si>
  <si>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</si>
  <si>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</si>
  <si>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</si>
  <si>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</si>
  <si>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</si>
  <si>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</si>
  <si>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</si>
  <si>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</si>
  <si>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</si>
  <si>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</si>
  <si>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</si>
  <si>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</si>
  <si>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</si>
  <si>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</si>
  <si>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</si>
  <si>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</si>
  <si>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</si>
  <si>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</si>
  <si>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</si>
  <si>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</si>
  <si>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</si>
  <si>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</si>
  <si>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</si>
  <si>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</si>
  <si>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</si>
  <si>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</si>
  <si>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</si>
  <si>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</si>
  <si>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</si>
  <si>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</si>
  <si>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</si>
  <si>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</si>
  <si>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</si>
  <si>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</si>
  <si>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</si>
  <si>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</si>
  <si>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</si>
  <si>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</si>
  <si>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</si>
  <si>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</si>
  <si>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</si>
  <si>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</si>
  <si>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</si>
  <si>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</si>
  <si>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</si>
  <si>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</si>
  <si>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</si>
  <si>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</si>
  <si>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</si>
  <si>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</si>
  <si>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</si>
  <si>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</si>
  <si>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</si>
  <si>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</si>
  <si>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</si>
  <si>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</si>
  <si>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</si>
  <si>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</si>
  <si>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</si>
  <si>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</si>
  <si>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</si>
  <si>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</si>
  <si>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</si>
  <si>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</si>
  <si>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</si>
  <si>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</si>
  <si>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</si>
  <si>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</si>
  <si>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</si>
  <si>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</si>
  <si>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</si>
  <si>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</si>
  <si>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</si>
  <si>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</si>
  <si>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</si>
  <si>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</si>
  <si>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</si>
  <si>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</si>
  <si>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</si>
  <si>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</si>
  <si>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</si>
  <si>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</si>
  <si>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</si>
  <si>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</si>
  <si>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</si>
  <si>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</si>
  <si>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</si>
  <si>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</si>
  <si>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</si>
  <si>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</si>
  <si>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</si>
  <si>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</si>
  <si>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</si>
  <si>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</si>
  <si>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</si>
  <si>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</si>
  <si>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</si>
  <si>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</si>
  <si>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</si>
  <si>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</si>
  <si>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</si>
  <si>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</si>
  <si>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</si>
  <si>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</si>
  <si>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</si>
  <si>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</si>
  <si>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</si>
  <si>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</si>
  <si>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</si>
  <si>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</si>
  <si>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</si>
  <si>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</si>
  <si>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</si>
  <si>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</si>
  <si>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</si>
  <si>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</si>
  <si>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</si>
  <si>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</si>
  <si>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</si>
  <si>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</si>
  <si>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</si>
  <si>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</si>
  <si>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</si>
  <si>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</si>
  <si>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</si>
  <si>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</si>
  <si>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</si>
  <si>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</si>
  <si>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</si>
  <si>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</si>
  <si>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</si>
  <si>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</si>
  <si>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</si>
  <si>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</si>
  <si>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</si>
  <si>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</si>
  <si>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</si>
  <si>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</si>
  <si>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</si>
  <si>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</si>
  <si>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</si>
  <si>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</si>
  <si>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</si>
  <si>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</si>
  <si>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</si>
  <si>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</si>
  <si>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</si>
  <si>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</si>
  <si>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</si>
  <si>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</si>
  <si>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</si>
  <si>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</si>
  <si>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</si>
  <si>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</si>
  <si>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</si>
  <si>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</si>
  <si>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</si>
  <si>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</si>
  <si>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</si>
  <si>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</si>
  <si>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</si>
  <si>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</si>
  <si>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</si>
  <si>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</si>
  <si>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</si>
  <si>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</si>
  <si>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</si>
  <si>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</si>
  <si>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</si>
  <si>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</si>
  <si>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</si>
  <si>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</si>
  <si>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</si>
  <si>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</si>
  <si>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</si>
  <si>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</si>
  <si>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</si>
  <si>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</si>
  <si>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</si>
  <si>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</si>
  <si>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</si>
  <si>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</si>
  <si>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</si>
  <si>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</si>
  <si>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</si>
  <si>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</si>
  <si>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</si>
  <si>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</si>
  <si>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</si>
  <si>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</si>
  <si>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</si>
  <si>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</si>
  <si>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</si>
  <si>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</si>
  <si>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</si>
  <si>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</si>
  <si>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</si>
  <si>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</si>
  <si>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</si>
  <si>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</si>
  <si>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</si>
  <si>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</si>
  <si>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</si>
  <si>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</si>
  <si>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</si>
  <si>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</si>
  <si>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</si>
  <si>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</si>
  <si>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</si>
  <si>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</si>
  <si>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</si>
  <si>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</si>
  <si>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</si>
  <si>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</si>
  <si>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</si>
  <si>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</si>
  <si>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</si>
  <si>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</si>
  <si>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</si>
  <si>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</si>
  <si>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</si>
  <si>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</si>
  <si>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</si>
  <si>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</si>
  <si>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</si>
  <si>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</si>
  <si>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</si>
  <si>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</si>
  <si>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</si>
  <si>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</si>
  <si>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</si>
  <si>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</si>
  <si>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</si>
  <si>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</si>
  <si>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</si>
  <si>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</si>
  <si>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</si>
  <si>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</si>
  <si>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</si>
  <si>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</si>
  <si>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</si>
  <si>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</si>
  <si>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</si>
  <si>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</si>
  <si>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</si>
  <si>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</si>
  <si>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</si>
  <si>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</si>
  <si>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</si>
  <si>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</si>
  <si>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</si>
  <si>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</si>
  <si>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</si>
  <si>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</si>
  <si>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</si>
  <si>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</si>
  <si>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</si>
  <si>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</si>
  <si>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</si>
  <si>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</si>
  <si>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</si>
  <si>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</si>
  <si>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</si>
  <si>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</si>
  <si>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</si>
  <si>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</si>
  <si>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</si>
  <si>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</si>
  <si>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</si>
  <si>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</si>
  <si>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</si>
  <si>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</si>
  <si>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</si>
  <si>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</si>
  <si>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</si>
  <si>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</si>
  <si>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</si>
  <si>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</si>
  <si>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</si>
  <si>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</si>
  <si>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</si>
  <si>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</si>
  <si>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</si>
  <si>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</si>
  <si>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</si>
  <si>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</si>
  <si>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</si>
  <si>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</si>
  <si>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</si>
  <si>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</si>
  <si>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</si>
  <si>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</si>
  <si>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</si>
  <si>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</si>
  <si>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</si>
  <si>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</si>
  <si>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</si>
  <si>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</si>
  <si>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</si>
  <si>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</si>
  <si>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</si>
  <si>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</si>
  <si>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</si>
  <si>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</si>
  <si>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</si>
  <si>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</si>
  <si>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</si>
  <si>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</si>
  <si>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</si>
  <si>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</si>
  <si>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</si>
  <si>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</si>
  <si>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</si>
  <si>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</si>
  <si>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</si>
  <si>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</si>
  <si>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</si>
  <si>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</si>
  <si>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</si>
  <si>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</si>
  <si>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</si>
  <si>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</si>
  <si>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</si>
  <si>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</si>
  <si>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</si>
  <si>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</si>
  <si>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</si>
  <si>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</si>
  <si>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</si>
  <si>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</si>
  <si>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</si>
  <si>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</si>
  <si>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</si>
  <si>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</si>
  <si>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</si>
  <si>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</si>
  <si>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</si>
  <si>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</si>
  <si>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</si>
  <si>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</si>
  <si>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</si>
  <si>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</si>
  <si>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</si>
  <si>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</si>
  <si>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</si>
  <si>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</si>
  <si>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</si>
  <si>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</si>
  <si>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</si>
  <si>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</si>
  <si>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</si>
  <si>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</si>
  <si>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</si>
  <si>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</si>
  <si>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</si>
  <si>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</si>
  <si>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</si>
  <si>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</si>
  <si>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</si>
  <si>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</si>
  <si>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</si>
  <si>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</si>
  <si>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</si>
  <si>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</si>
  <si>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</si>
  <si>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</si>
  <si>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</si>
  <si>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</si>
  <si>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</si>
  <si>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</si>
  <si>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</si>
  <si>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</si>
  <si>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</si>
  <si>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</si>
  <si>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</si>
  <si>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</si>
  <si>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</si>
  <si>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</si>
  <si>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</si>
  <si>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</si>
  <si>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</si>
  <si>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</si>
  <si>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</si>
  <si>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</si>
  <si>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</si>
  <si>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</si>
  <si>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</si>
  <si>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</si>
  <si>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</si>
  <si>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</si>
  <si>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</si>
  <si>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</si>
  <si>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</si>
  <si>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</si>
  <si>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</si>
  <si>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</si>
  <si>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</si>
  <si>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</si>
  <si>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</si>
  <si>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</si>
  <si>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</si>
  <si>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</si>
  <si>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</si>
  <si>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</si>
  <si>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</si>
  <si>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</si>
  <si>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</si>
  <si>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</si>
  <si>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</si>
  <si>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</si>
  <si>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</si>
  <si>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</si>
  <si>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</si>
  <si>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</si>
  <si>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</si>
  <si>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</si>
  <si>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</si>
  <si>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</si>
  <si>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</si>
  <si>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</si>
  <si>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</si>
  <si>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</si>
  <si>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</si>
  <si>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</si>
  <si>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</si>
  <si>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</si>
  <si>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</si>
  <si>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</si>
  <si>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</si>
  <si>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</si>
  <si>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</si>
  <si>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</si>
  <si>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</si>
  <si>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</si>
  <si>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</si>
  <si>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</si>
  <si>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</si>
  <si>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</si>
  <si>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</si>
  <si>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</si>
  <si>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</si>
  <si>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</si>
  <si>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</si>
  <si>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</si>
  <si>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</si>
  <si>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</si>
  <si>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</si>
  <si>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</si>
  <si>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</si>
  <si>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</si>
  <si>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</si>
  <si>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</si>
  <si>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</si>
  <si>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</si>
  <si>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</si>
  <si>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</si>
  <si>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</si>
  <si>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</si>
  <si>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</si>
  <si>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</si>
  <si>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</si>
  <si>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</si>
  <si>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</si>
  <si>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</si>
  <si>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</si>
  <si>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</si>
  <si>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</si>
  <si>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</si>
  <si>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</si>
  <si>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</si>
  <si>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</si>
  <si>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</si>
  <si>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</si>
  <si>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</si>
  <si>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</si>
  <si>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</si>
  <si>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</si>
  <si>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</si>
  <si>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</si>
  <si>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</si>
  <si>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</si>
  <si>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</si>
  <si>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</si>
  <si>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</si>
  <si>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</si>
  <si>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</si>
  <si>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</si>
  <si>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</si>
  <si>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</si>
  <si>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</si>
  <si>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</si>
  <si>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</si>
  <si>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</si>
  <si>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</si>
  <si>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</si>
  <si>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</si>
  <si>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</si>
  <si>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</si>
  <si>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</si>
  <si>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</si>
  <si>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</si>
  <si>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</si>
  <si>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</si>
  <si>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</si>
  <si>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</si>
  <si>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</si>
  <si>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</si>
  <si>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</si>
  <si>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</si>
  <si>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</si>
  <si>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</si>
  <si>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</si>
  <si>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</si>
  <si>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</si>
  <si>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</si>
  <si>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</si>
  <si>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</si>
  <si>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</si>
  <si>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</si>
  <si>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</si>
  <si>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</si>
  <si>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</si>
  <si>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</si>
  <si>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</si>
  <si>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</si>
  <si>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</si>
  <si>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</si>
  <si>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</si>
  <si>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</si>
  <si>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</si>
  <si>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</si>
  <si>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</si>
  <si>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</si>
  <si>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</si>
  <si>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</si>
  <si>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</si>
  <si>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</si>
  <si>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</si>
  <si>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</si>
  <si>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</si>
  <si>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</si>
  <si>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</si>
  <si>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</si>
  <si>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</si>
  <si>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</si>
  <si>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</si>
  <si>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</si>
  <si>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</si>
  <si>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</si>
  <si>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</si>
  <si>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</si>
  <si>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</si>
  <si>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</si>
  <si>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</si>
  <si>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</si>
  <si>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</si>
  <si>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</si>
  <si>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</si>
  <si>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</si>
  <si>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</si>
  <si>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</si>
  <si>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</si>
  <si>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</si>
  <si>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</si>
  <si>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</si>
  <si>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</si>
  <si>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</si>
  <si>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</si>
  <si>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</si>
  <si>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</si>
  <si>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</si>
  <si>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</si>
  <si>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</si>
  <si>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</si>
  <si>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</si>
  <si>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</si>
  <si>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</si>
  <si>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</si>
  <si>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</si>
  <si>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</si>
  <si>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</si>
  <si>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</si>
  <si>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</si>
  <si>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</si>
  <si>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</si>
  <si>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</si>
  <si>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</si>
  <si>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</si>
  <si>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</si>
  <si>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</si>
  <si>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</si>
  <si>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</si>
  <si>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</si>
  <si>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</si>
  <si>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</si>
  <si>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</si>
  <si>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</si>
  <si>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</si>
  <si>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</si>
  <si>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</si>
  <si>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</si>
  <si>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</si>
  <si>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</si>
  <si>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</si>
  <si>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</si>
  <si>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</si>
  <si>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</si>
  <si>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</si>
  <si>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</si>
  <si>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</si>
  <si>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</si>
  <si>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</si>
  <si>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</si>
  <si>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</si>
  <si>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</si>
  <si>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</si>
  <si>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</si>
  <si>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</si>
  <si>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</si>
  <si>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</si>
  <si>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</si>
  <si>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</si>
  <si>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</si>
  <si>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</si>
  <si>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</si>
  <si>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</si>
  <si>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</si>
  <si>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</si>
  <si>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</si>
  <si>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</si>
  <si>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</si>
  <si>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</si>
  <si>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</si>
  <si>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</si>
  <si>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</si>
  <si>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</si>
  <si>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</si>
  <si>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</si>
  <si>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</si>
  <si>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</si>
  <si>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</si>
  <si>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</si>
  <si>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</si>
  <si>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</si>
  <si>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</si>
  <si>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</si>
  <si>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</si>
  <si>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</si>
  <si>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</si>
  <si>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</si>
  <si>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</si>
  <si>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</si>
  <si>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</si>
  <si>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</si>
  <si>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</si>
  <si>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</si>
  <si>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</si>
  <si>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</si>
  <si>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</si>
  <si>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</si>
  <si>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</si>
  <si>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</si>
  <si>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</si>
  <si>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</si>
  <si>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</si>
  <si>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</si>
  <si>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</si>
  <si>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</si>
  <si>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</si>
  <si>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</si>
  <si>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</si>
  <si>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</si>
  <si>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</si>
  <si>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</si>
  <si>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</si>
  <si>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</si>
  <si>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</si>
  <si>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</si>
  <si>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</si>
  <si>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</si>
  <si>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</si>
  <si>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</si>
  <si>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</si>
  <si>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</si>
  <si>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</si>
  <si>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</si>
  <si>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</si>
  <si>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</si>
  <si>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</si>
  <si>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</si>
  <si>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</si>
  <si>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</si>
  <si>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</si>
  <si>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</si>
  <si>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</si>
  <si>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</si>
  <si>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</si>
  <si>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</si>
  <si>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</si>
  <si>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</si>
  <si>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</si>
  <si>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</si>
  <si>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</si>
  <si>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</si>
  <si>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</si>
  <si>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</si>
  <si>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</si>
  <si>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</si>
  <si>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</si>
  <si>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</si>
  <si>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</si>
  <si>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</si>
  <si>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</si>
  <si>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</si>
  <si>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</si>
  <si>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</si>
  <si>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</si>
  <si>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</si>
  <si>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</si>
  <si>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</si>
  <si>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</si>
  <si>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</si>
  <si>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</si>
  <si>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</si>
  <si>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</si>
  <si>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</si>
  <si>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</si>
  <si>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</si>
  <si>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</si>
  <si>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</si>
  <si>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</si>
  <si>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</si>
  <si>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</si>
  <si>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</si>
  <si>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</si>
  <si>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</si>
  <si>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</si>
  <si>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</si>
  <si>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</si>
  <si>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</si>
  <si>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</si>
  <si>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</si>
  <si>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</si>
  <si>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</si>
  <si>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</si>
  <si>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</si>
  <si>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</si>
  <si>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</si>
  <si>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</si>
  <si>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</si>
  <si>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</si>
  <si>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</si>
  <si>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</si>
  <si>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</si>
  <si>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</si>
  <si>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</si>
  <si>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</si>
  <si>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</si>
  <si>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</si>
  <si>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</si>
  <si>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</si>
  <si>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</si>
  <si>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</si>
  <si>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</si>
  <si>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</si>
  <si>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</si>
  <si>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</si>
  <si>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</si>
  <si>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</si>
  <si>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</si>
  <si>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</si>
  <si>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</si>
  <si>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</si>
  <si>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</si>
  <si>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</si>
  <si>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</si>
  <si>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</si>
  <si>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</si>
  <si>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</si>
  <si>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</si>
  <si>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</si>
  <si>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</si>
  <si>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</si>
  <si>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</si>
  <si>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</si>
  <si>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</si>
  <si>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</si>
  <si>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</si>
  <si>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</si>
  <si>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</si>
  <si>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</si>
  <si>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</si>
  <si>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</si>
  <si>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</si>
  <si>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</si>
  <si>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</si>
  <si>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</si>
  <si>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</si>
  <si>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</si>
  <si>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</si>
  <si>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</si>
  <si>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</si>
  <si>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</si>
  <si>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</si>
  <si>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</si>
  <si>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</si>
  <si>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</si>
  <si>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</si>
  <si>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</si>
  <si>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</si>
  <si>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</si>
  <si>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</si>
  <si>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</si>
  <si>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</si>
  <si>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</si>
  <si>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</si>
  <si>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</si>
  <si>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</si>
  <si>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</si>
  <si>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</si>
  <si>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</si>
  <si>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</si>
  <si>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</si>
  <si>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</si>
  <si>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</si>
  <si>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</si>
  <si>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</si>
  <si>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</si>
  <si>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</si>
  <si>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</si>
  <si>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</si>
  <si>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</si>
  <si>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</si>
  <si>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</si>
  <si>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</si>
  <si>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</si>
  <si>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</si>
  <si>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</si>
  <si>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</si>
  <si>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</si>
  <si>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</si>
  <si>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</si>
  <si>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</si>
  <si>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</si>
  <si>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</si>
  <si>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</si>
  <si>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</si>
  <si>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</si>
  <si>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</si>
  <si>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</si>
  <si>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</si>
  <si>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</si>
  <si>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</si>
  <si>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</si>
  <si>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</si>
  <si>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</si>
  <si>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</si>
  <si>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</si>
  <si>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</si>
  <si>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</si>
  <si>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</si>
  <si>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</si>
  <si>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</si>
  <si>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</si>
  <si>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</si>
  <si>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</si>
  <si>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</si>
  <si>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</si>
  <si>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</si>
  <si>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</si>
  <si>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</si>
  <si>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</si>
  <si>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</si>
  <si>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</si>
  <si>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</si>
  <si>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</si>
  <si>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</si>
  <si>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</si>
  <si>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</si>
  <si>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</si>
  <si>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</si>
  <si>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</si>
  <si>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</si>
  <si>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</si>
  <si>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</si>
  <si>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</si>
  <si>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</si>
  <si>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</si>
  <si>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</si>
  <si>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</si>
  <si>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</si>
  <si>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</si>
  <si>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</si>
  <si>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</si>
  <si>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</si>
  <si>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</si>
  <si>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</si>
  <si>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</si>
  <si>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</si>
  <si>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</si>
  <si>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</si>
  <si>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</si>
  <si>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</si>
  <si>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</si>
  <si>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</si>
  <si>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</si>
  <si>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</si>
  <si>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</si>
  <si>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</si>
  <si>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</si>
  <si>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</si>
  <si>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</si>
  <si>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</si>
  <si>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</si>
  <si>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</si>
  <si>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</si>
  <si>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</si>
  <si>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</si>
  <si>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</si>
  <si>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</si>
  <si>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</si>
  <si>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</si>
  <si>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</si>
  <si>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</si>
  <si>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</si>
  <si>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</si>
  <si>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</si>
  <si>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</si>
  <si>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</si>
  <si>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</si>
  <si>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</si>
  <si>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</si>
  <si>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</si>
  <si>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</si>
  <si>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</si>
  <si>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</si>
  <si>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</si>
  <si>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</si>
  <si>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</si>
  <si>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</si>
  <si>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</si>
  <si>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</si>
  <si>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</si>
  <si>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</si>
  <si>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</si>
  <si>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</si>
  <si>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</si>
  <si>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</si>
  <si>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</si>
  <si>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</si>
  <si>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</si>
  <si>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</si>
  <si>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</si>
  <si>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</si>
  <si>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</si>
  <si>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</si>
  <si>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</si>
  <si>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</si>
  <si>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</si>
  <si>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</si>
  <si>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</si>
  <si>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</si>
  <si>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</si>
  <si>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</si>
  <si>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</si>
  <si>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</si>
  <si>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</si>
  <si>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</si>
  <si>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</si>
  <si>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</si>
  <si>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</si>
  <si>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</si>
  <si>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</si>
  <si>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</si>
  <si>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</si>
  <si>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</si>
  <si>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</si>
  <si>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</si>
  <si>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</si>
  <si>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</si>
  <si>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</si>
  <si>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</si>
  <si>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</si>
  <si>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</si>
  <si>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</si>
  <si>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</si>
  <si>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</si>
  <si>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</si>
  <si>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</si>
  <si>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</si>
  <si>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</si>
  <si>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</si>
  <si>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</si>
  <si>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</si>
  <si>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</si>
  <si>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</si>
  <si>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</si>
  <si>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</si>
  <si>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</si>
  <si>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</si>
  <si>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</si>
  <si>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</si>
  <si>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</si>
  <si>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</si>
  <si>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</si>
  <si>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</si>
  <si>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</si>
  <si>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</si>
  <si>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</si>
  <si>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</si>
  <si>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</si>
  <si>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</si>
  <si>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</si>
  <si>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</si>
  <si>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</si>
  <si>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</si>
  <si>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</si>
  <si>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</si>
  <si>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</si>
  <si>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</si>
  <si>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</si>
  <si>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</si>
  <si>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</si>
  <si>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</si>
  <si>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</si>
  <si>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</si>
  <si>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</si>
  <si>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</si>
  <si>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</si>
  <si>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</si>
  <si>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</si>
  <si>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</si>
  <si>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</si>
  <si>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</si>
  <si>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</si>
  <si>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</si>
  <si>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</si>
  <si>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</si>
  <si>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</si>
  <si>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</si>
  <si>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</si>
  <si>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</si>
  <si>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</si>
  <si>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</si>
  <si>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</si>
  <si>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</si>
  <si>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</si>
  <si>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</si>
  <si>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</si>
  <si>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</si>
  <si>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</si>
  <si>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</si>
  <si>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</si>
  <si>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</si>
  <si>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</si>
  <si>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</si>
  <si>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</si>
  <si>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</si>
  <si>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</si>
  <si>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</si>
  <si>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</si>
  <si>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</si>
  <si>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</si>
  <si>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</si>
  <si>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</si>
  <si>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</si>
  <si>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</si>
  <si>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</si>
  <si>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</si>
  <si>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</si>
  <si>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</si>
  <si>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</si>
  <si>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</si>
  <si>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</si>
  <si>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</si>
  <si>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</si>
  <si>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</si>
  <si>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</si>
  <si>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</si>
  <si>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</si>
  <si>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</si>
  <si>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</si>
  <si>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</si>
  <si>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</si>
  <si>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</si>
  <si>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</si>
  <si>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</si>
  <si>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</si>
  <si>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</si>
  <si>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</si>
  <si>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</si>
  <si>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</si>
  <si>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</si>
  <si>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</si>
  <si>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</si>
  <si>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</si>
  <si>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</si>
  <si>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</si>
  <si>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</si>
  <si>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</si>
  <si>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</si>
  <si>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</si>
  <si>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</si>
  <si>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</si>
  <si>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</si>
  <si>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</si>
  <si>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</si>
  <si>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</si>
  <si>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</si>
  <si>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</si>
  <si>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</si>
  <si>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</si>
  <si>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</si>
  <si>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</si>
  <si>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</si>
  <si>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</si>
  <si>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</si>
  <si>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</si>
  <si>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</si>
  <si>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</si>
  <si>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</si>
  <si>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</si>
  <si>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</si>
  <si>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</si>
  <si>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</si>
  <si>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</si>
  <si>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</si>
  <si>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</si>
  <si>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</si>
  <si>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</si>
  <si>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</si>
  <si>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</si>
  <si>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</si>
  <si>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</si>
  <si>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</si>
  <si>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</si>
  <si>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</si>
  <si>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</si>
  <si>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</si>
  <si>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</si>
  <si>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</si>
  <si>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</si>
  <si>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</si>
  <si>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</si>
  <si>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</si>
  <si>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</si>
  <si>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</si>
  <si>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</si>
  <si>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</si>
  <si>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</si>
  <si>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</si>
  <si>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</si>
  <si>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</si>
  <si>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</si>
  <si>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</si>
  <si>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</si>
  <si>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</si>
  <si>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</si>
  <si>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</si>
  <si>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</si>
  <si>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</si>
  <si>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</si>
  <si>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</si>
  <si>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</si>
  <si>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</si>
  <si>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</si>
  <si>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</si>
  <si>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</si>
  <si>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</si>
  <si>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</si>
  <si>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</si>
  <si>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</si>
  <si>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</si>
  <si>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</si>
  <si>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</si>
  <si>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</si>
  <si>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</si>
  <si>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</si>
  <si>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</si>
  <si>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</si>
  <si>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</si>
  <si>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</si>
  <si>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</si>
  <si>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</si>
  <si>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</si>
  <si>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</si>
  <si>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</si>
  <si>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</si>
  <si>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</si>
  <si>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</si>
  <si>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</si>
  <si>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</si>
  <si>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</si>
  <si>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</si>
  <si>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</si>
  <si>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</si>
  <si>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</si>
  <si>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</si>
  <si>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</si>
  <si>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</si>
  <si>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</si>
  <si>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</si>
  <si>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</si>
  <si>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</si>
  <si>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</si>
  <si>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</si>
  <si>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</si>
  <si>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</si>
  <si>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</si>
  <si>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</si>
  <si>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</si>
  <si>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</si>
  <si>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</si>
  <si>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</si>
  <si>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</si>
  <si>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</si>
  <si>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</si>
  <si>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</si>
  <si>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</si>
  <si>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</si>
  <si>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</si>
  <si>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</si>
  <si>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</si>
  <si>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</si>
  <si>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</si>
  <si>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</si>
  <si>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</si>
  <si>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</si>
  <si>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</si>
  <si>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</si>
  <si>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</si>
  <si>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</si>
  <si>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</si>
  <si>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</si>
  <si>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</si>
  <si>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</si>
  <si>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</si>
  <si>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</si>
  <si>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</si>
  <si>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</si>
  <si>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</si>
  <si>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</si>
  <si>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</si>
  <si>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</si>
  <si>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</si>
  <si>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</si>
  <si>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</si>
  <si>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</si>
  <si>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</si>
  <si>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</si>
  <si>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</si>
  <si>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</si>
  <si>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</si>
  <si>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</si>
  <si>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</si>
  <si>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</si>
  <si>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</si>
  <si>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</si>
  <si>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</si>
  <si>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</si>
  <si>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</si>
  <si>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</si>
  <si>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</si>
  <si>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</si>
  <si>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</si>
  <si>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</si>
  <si>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</si>
  <si>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</si>
  <si>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</si>
  <si>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</si>
  <si>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</si>
  <si>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</si>
  <si>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</si>
  <si>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</si>
  <si>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</si>
  <si>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</si>
  <si>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</si>
  <si>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</si>
  <si>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</si>
  <si>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</si>
  <si>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</si>
  <si>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</si>
  <si>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</si>
  <si>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</si>
  <si>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</si>
  <si>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</si>
  <si>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</si>
  <si>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</si>
  <si>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</si>
  <si>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</si>
  <si>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</si>
  <si>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</si>
  <si>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</si>
  <si>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</si>
  <si>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</si>
  <si>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</si>
  <si>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</si>
  <si>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</si>
  <si>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</si>
  <si>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</si>
  <si>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</si>
  <si>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</si>
  <si>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</si>
  <si>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</si>
  <si>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</si>
  <si>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</si>
  <si>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</si>
  <si>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</si>
  <si>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</si>
  <si>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</si>
  <si>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</si>
  <si>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</si>
  <si>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</si>
  <si>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</si>
  <si>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</si>
  <si>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</si>
  <si>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</si>
  <si>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</si>
  <si>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</si>
  <si>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</si>
  <si>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</si>
  <si>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</si>
  <si>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</si>
  <si>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</si>
  <si>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</si>
  <si>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</si>
  <si>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</si>
  <si>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</si>
  <si>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</si>
  <si>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</si>
  <si>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</si>
  <si>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</si>
  <si>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</si>
  <si>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</si>
  <si>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</si>
  <si>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</si>
  <si>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</si>
  <si>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</si>
  <si>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</si>
  <si>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</si>
  <si>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</si>
  <si>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</si>
  <si>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</si>
  <si>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</si>
  <si>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</si>
  <si>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</si>
  <si>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</si>
  <si>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</si>
  <si>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</si>
  <si>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</si>
  <si>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</si>
  <si>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</si>
  <si>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</si>
  <si>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</si>
  <si>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</si>
  <si>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</si>
  <si>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</si>
  <si>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</si>
  <si>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</si>
  <si>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</si>
  <si>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</si>
  <si>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</si>
  <si>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</si>
  <si>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</si>
  <si>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</si>
  <si>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</si>
  <si>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</si>
  <si>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</si>
  <si>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</si>
  <si>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</si>
  <si>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</si>
  <si>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</si>
  <si>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</si>
  <si>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</si>
  <si>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</si>
  <si>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</si>
  <si>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</si>
  <si>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</si>
  <si>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</si>
  <si>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</si>
  <si>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</si>
  <si>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</si>
  <si>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</si>
  <si>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</si>
  <si>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</si>
  <si>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</si>
  <si>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</si>
  <si>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</si>
  <si>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</si>
  <si>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</si>
  <si>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</si>
  <si>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</si>
  <si>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</si>
  <si>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</si>
  <si>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</si>
  <si>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</si>
  <si>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</si>
  <si>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</si>
  <si>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</si>
  <si>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</si>
  <si>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</si>
  <si>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</si>
  <si>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</si>
  <si>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</si>
  <si>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</si>
  <si>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</si>
  <si>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</si>
  <si>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</si>
  <si>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</si>
  <si>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</si>
  <si>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</si>
  <si>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</si>
  <si>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</si>
  <si>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</si>
  <si>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</si>
  <si>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</si>
  <si>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</si>
  <si>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</si>
  <si>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</si>
  <si>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</si>
  <si>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</si>
  <si>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</si>
  <si>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</si>
  <si>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</si>
  <si>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</si>
  <si>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</si>
  <si>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</si>
  <si>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</si>
  <si>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</si>
  <si>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</si>
  <si>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</si>
  <si>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</si>
  <si>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</si>
  <si>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</si>
  <si>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</si>
  <si>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</si>
  <si>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</si>
  <si>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</si>
  <si>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</si>
  <si>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</si>
  <si>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</si>
  <si>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</si>
  <si>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</si>
  <si>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</si>
  <si>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</si>
  <si>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</si>
  <si>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</si>
  <si>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</si>
  <si>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</si>
  <si>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</si>
  <si>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</si>
  <si>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</si>
  <si>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</si>
  <si>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</si>
  <si>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</si>
  <si>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</si>
  <si>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</si>
  <si>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</si>
  <si>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</si>
  <si>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</si>
  <si>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</si>
  <si>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</si>
  <si>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</si>
  <si>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</si>
  <si>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</si>
  <si>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</si>
  <si>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</si>
  <si>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</si>
  <si>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</si>
  <si>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</si>
  <si>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</si>
  <si>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</si>
  <si>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</si>
  <si>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</si>
  <si>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</si>
  <si>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</si>
  <si>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</si>
  <si>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</si>
  <si>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</si>
  <si>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</si>
  <si>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</si>
  <si>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</si>
  <si>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</si>
  <si>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</si>
  <si>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</si>
  <si>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</si>
  <si>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</si>
  <si>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</si>
  <si>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</si>
  <si>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</si>
  <si>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</si>
  <si>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</si>
  <si>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</si>
  <si>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</si>
  <si>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</si>
  <si>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</si>
  <si>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</si>
  <si>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</si>
  <si>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</si>
  <si>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</si>
  <si>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</si>
  <si>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</si>
  <si>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</si>
  <si>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</si>
  <si>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</si>
  <si>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</si>
  <si>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</si>
  <si>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</si>
  <si>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</si>
  <si>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</si>
  <si>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</si>
  <si>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</si>
  <si>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</si>
  <si>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</si>
  <si>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</si>
  <si>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</si>
  <si>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</si>
  <si>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</si>
  <si>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</si>
  <si>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</si>
  <si>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</si>
  <si>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</si>
  <si>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</si>
  <si>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</si>
  <si>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</si>
  <si>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</si>
  <si>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</si>
  <si>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</si>
  <si>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</si>
  <si>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</si>
  <si>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</si>
  <si>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</si>
  <si>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</si>
  <si>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</si>
  <si>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</si>
  <si>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</si>
  <si>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</si>
  <si>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</si>
  <si>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</si>
  <si>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</si>
  <si>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</si>
  <si>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</si>
  <si>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</si>
  <si>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</si>
  <si>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</si>
  <si>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</si>
  <si>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</si>
  <si>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</si>
  <si>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</si>
  <si>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</si>
  <si>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</si>
  <si>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</si>
  <si>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</si>
  <si>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</si>
  <si>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</si>
  <si>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</si>
  <si>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</si>
  <si>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</si>
  <si>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</si>
  <si>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</si>
  <si>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</si>
  <si>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</si>
  <si>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</si>
  <si>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</si>
  <si>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</si>
  <si>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</si>
  <si>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</si>
  <si>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</si>
  <si>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</si>
  <si>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</si>
  <si>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</si>
  <si>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</si>
  <si>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</si>
  <si>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</si>
  <si>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</si>
  <si>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</si>
  <si>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</si>
  <si>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</si>
  <si>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</si>
  <si>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</si>
  <si>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</si>
  <si>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</si>
  <si>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</si>
  <si>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</si>
  <si>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</si>
  <si>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</si>
  <si>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</si>
  <si>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</si>
  <si>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</si>
  <si>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</si>
  <si>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</si>
  <si>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</si>
  <si>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</si>
  <si>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</si>
  <si>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</si>
  <si>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</si>
  <si>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</si>
  <si>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</si>
  <si>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</si>
  <si>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</si>
  <si>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</si>
  <si>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</si>
  <si>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</si>
  <si>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</si>
  <si>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</si>
  <si>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</si>
  <si>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</si>
  <si>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</si>
  <si>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</si>
  <si>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</si>
  <si>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</si>
  <si>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</si>
  <si>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</si>
  <si>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</si>
  <si>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</si>
  <si>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</si>
  <si>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</si>
  <si>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</si>
  <si>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</si>
  <si>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</si>
  <si>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</si>
  <si>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</si>
  <si>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</si>
  <si>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</si>
  <si>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</si>
  <si>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</si>
  <si>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</si>
  <si>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</si>
  <si>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</si>
  <si>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</si>
  <si>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</si>
  <si>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</si>
  <si>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</si>
  <si>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</si>
  <si>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</si>
  <si>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</si>
  <si>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</si>
  <si>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</si>
  <si>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</si>
  <si>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</si>
  <si>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</si>
  <si>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</si>
  <si>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</si>
  <si>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</si>
  <si>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</si>
  <si>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</si>
  <si>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</si>
  <si>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</si>
  <si>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</si>
  <si>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</si>
  <si>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</si>
  <si>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</si>
  <si>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</si>
  <si>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</si>
  <si>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</si>
  <si>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</si>
  <si>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</si>
  <si>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</si>
  <si>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</si>
  <si>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</si>
  <si>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</si>
  <si>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</si>
  <si>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</si>
  <si>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</si>
  <si>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</si>
  <si>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</si>
  <si>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</si>
  <si>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</si>
  <si>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</si>
  <si>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</si>
  <si>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</si>
  <si>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</si>
  <si>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</si>
  <si>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</si>
  <si>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</si>
  <si>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</si>
  <si>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</si>
  <si>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</si>
  <si>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</si>
  <si>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</si>
  <si>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</si>
  <si>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</si>
  <si>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</si>
  <si>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</si>
  <si>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</si>
  <si>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</si>
  <si>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</si>
  <si>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</si>
  <si>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</si>
  <si>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</si>
  <si>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</si>
  <si>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</si>
  <si>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</si>
  <si>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</si>
  <si>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</si>
  <si>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</si>
  <si>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</si>
  <si>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</si>
  <si>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</si>
  <si>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</si>
  <si>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</si>
  <si>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</si>
  <si>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</si>
  <si>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</si>
  <si>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</si>
  <si>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</si>
  <si>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</si>
  <si>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</si>
  <si>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</si>
  <si>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</si>
  <si>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</si>
  <si>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</si>
  <si>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</si>
  <si>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</si>
  <si>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</si>
  <si>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</si>
  <si>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</si>
  <si>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</si>
  <si>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</si>
  <si>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</si>
  <si>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</si>
  <si>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</si>
  <si>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</si>
  <si>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</si>
  <si>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</si>
  <si>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</si>
  <si>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</si>
  <si>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</si>
  <si>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</si>
  <si>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</si>
  <si>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</si>
  <si>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</si>
  <si>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</si>
  <si>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</si>
  <si>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</si>
  <si>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</si>
  <si>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</si>
  <si>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</si>
  <si>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</si>
  <si>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</si>
  <si>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</si>
  <si>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</si>
  <si>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</si>
  <si>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</si>
  <si>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</si>
  <si>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</si>
  <si>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</si>
  <si>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</si>
  <si>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</si>
  <si>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</si>
  <si>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</si>
  <si>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</si>
  <si>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</si>
  <si>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</si>
  <si>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</si>
  <si>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</si>
  <si>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</si>
  <si>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</si>
  <si>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</si>
  <si>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</si>
  <si>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</si>
  <si>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</si>
  <si>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</si>
  <si>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</si>
  <si>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</si>
  <si>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</si>
  <si>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</si>
  <si>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</si>
  <si>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</si>
  <si>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</si>
  <si>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</si>
  <si>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</si>
  <si>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</si>
  <si>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</si>
  <si>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</si>
  <si>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</si>
  <si>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</si>
  <si>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</si>
  <si>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</si>
  <si>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</si>
  <si>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</si>
  <si>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</si>
  <si>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</si>
  <si>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</si>
  <si>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</si>
  <si>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</si>
  <si>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</si>
  <si>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</si>
  <si>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</si>
  <si>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</si>
  <si>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</si>
  <si>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</si>
  <si>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</si>
  <si>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</si>
  <si>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</si>
  <si>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</si>
  <si>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</si>
  <si>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</si>
  <si>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</si>
  <si>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</si>
  <si>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</si>
  <si>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</si>
  <si>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</si>
  <si>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</si>
  <si>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</si>
  <si>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</si>
  <si>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</si>
  <si>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</si>
  <si>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</si>
  <si>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</si>
  <si>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</si>
  <si>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</si>
  <si>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</si>
  <si>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</si>
  <si>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</si>
  <si>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</si>
  <si>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</si>
  <si>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</si>
  <si>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</si>
  <si>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</si>
  <si>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</si>
  <si>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</si>
  <si>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</si>
  <si>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</si>
  <si>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</si>
  <si>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</si>
  <si>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</si>
  <si>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</si>
  <si>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</si>
  <si>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</si>
  <si>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</si>
  <si>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</si>
  <si>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</si>
  <si>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</si>
  <si>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</si>
  <si>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</si>
  <si>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</si>
  <si>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</si>
  <si>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</si>
  <si>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</si>
  <si>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</si>
  <si>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</si>
  <si>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</si>
  <si>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</si>
  <si>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</si>
  <si>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</si>
  <si>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</si>
  <si>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</si>
  <si>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</si>
  <si>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</si>
  <si>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</si>
  <si>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</si>
  <si>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</si>
  <si>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</si>
  <si>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</si>
  <si>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</si>
  <si>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</si>
  <si>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</si>
  <si>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</si>
  <si>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</si>
  <si>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</si>
  <si>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</si>
  <si>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</si>
  <si>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</si>
  <si>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</si>
  <si>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</si>
  <si>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</si>
  <si>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</si>
  <si>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</si>
  <si>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</si>
  <si>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</si>
  <si>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</si>
  <si>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</si>
  <si>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</si>
  <si>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</si>
  <si>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</si>
  <si>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</si>
  <si>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</si>
  <si>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</si>
  <si>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</si>
  <si>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</si>
  <si>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</si>
  <si>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</si>
  <si>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</si>
  <si>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</si>
  <si>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</si>
  <si>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</si>
  <si>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</si>
  <si>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</si>
  <si>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</si>
  <si>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</si>
  <si>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</si>
  <si>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</si>
  <si>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</si>
  <si>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</si>
  <si>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</si>
  <si>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</si>
  <si>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</si>
  <si>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</si>
  <si>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</si>
  <si>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</si>
  <si>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</si>
  <si>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</si>
  <si>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</si>
  <si>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</si>
  <si>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</si>
  <si>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</si>
  <si>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</si>
  <si>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</si>
  <si>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</si>
  <si>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</si>
  <si>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</si>
  <si>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</si>
  <si>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</si>
  <si>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</si>
  <si>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</si>
  <si>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</si>
  <si>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</si>
  <si>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</si>
  <si>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</si>
  <si>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</si>
  <si>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</si>
  <si>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</si>
  <si>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</si>
  <si>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</si>
  <si>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</si>
  <si>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</si>
  <si>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</si>
  <si>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</si>
  <si>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</si>
  <si>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</si>
  <si>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</si>
  <si>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</si>
  <si>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</si>
  <si>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</si>
  <si>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</si>
  <si>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</si>
  <si>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</si>
  <si>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</si>
  <si>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</si>
  <si>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</si>
  <si>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</si>
  <si>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</si>
  <si>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</si>
  <si>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</si>
  <si>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</si>
  <si>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</si>
  <si>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</si>
  <si>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</si>
  <si>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</si>
  <si>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</si>
  <si>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</si>
  <si>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</si>
  <si>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</si>
  <si>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</si>
  <si>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</si>
  <si>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</si>
  <si>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</si>
  <si>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</si>
  <si>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</si>
  <si>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</si>
  <si>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</si>
  <si>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</si>
  <si>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</si>
  <si>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</si>
  <si>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</si>
  <si>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</si>
  <si>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</si>
  <si>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</si>
  <si>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</si>
  <si>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</si>
  <si>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</si>
  <si>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</si>
  <si>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</si>
  <si>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</si>
  <si>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</si>
  <si>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</si>
  <si>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</si>
  <si>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</si>
  <si>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</si>
  <si>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</si>
  <si>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</si>
  <si>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</si>
  <si>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</si>
  <si>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</si>
  <si>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</si>
  <si>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</si>
  <si>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</si>
  <si>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</si>
  <si>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</si>
  <si>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</si>
  <si>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</si>
  <si>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</si>
  <si>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</si>
  <si>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</si>
  <si>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</si>
  <si>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</si>
  <si>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</si>
  <si>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</si>
  <si>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</si>
  <si>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</si>
  <si>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</si>
  <si>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</si>
  <si>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</si>
  <si>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</si>
  <si>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</si>
  <si>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</si>
  <si>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</si>
  <si>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</si>
  <si>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</si>
  <si>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</si>
  <si>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</si>
  <si>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</si>
  <si>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</si>
  <si>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</si>
  <si>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</si>
  <si>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</si>
  <si>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</si>
  <si>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</si>
  <si>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</si>
  <si>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</si>
  <si>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</si>
  <si>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</si>
  <si>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</si>
  <si>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</si>
  <si>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</si>
  <si>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</si>
  <si>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</si>
  <si>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</si>
  <si>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</si>
  <si>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</si>
  <si>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</si>
  <si>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</si>
  <si>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</si>
  <si>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</si>
  <si>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</si>
  <si>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</si>
  <si>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</si>
  <si>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</si>
  <si>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</si>
  <si>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</si>
  <si>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</si>
  <si>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</si>
  <si>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</si>
  <si>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</si>
  <si>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</si>
  <si>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</si>
  <si>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</si>
  <si>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</si>
  <si>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</si>
  <si>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</si>
  <si>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</si>
  <si>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</si>
  <si>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</si>
  <si>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</si>
  <si>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</si>
  <si>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</si>
  <si>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</si>
  <si>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</si>
  <si>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</si>
  <si>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</si>
  <si>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</si>
  <si>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</si>
  <si>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</si>
  <si>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</si>
  <si>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</si>
  <si>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</si>
  <si>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</si>
  <si>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</si>
  <si>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</si>
  <si>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</si>
  <si>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</si>
  <si>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</si>
  <si>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</si>
  <si>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</si>
  <si>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</si>
  <si>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</si>
  <si>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</si>
  <si>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</si>
  <si>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</si>
  <si>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</si>
  <si>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</si>
  <si>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</si>
  <si>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</si>
  <si>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</si>
  <si>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</si>
  <si>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</si>
  <si>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</si>
  <si>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</si>
  <si>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</si>
  <si>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</si>
  <si>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</si>
  <si>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</si>
  <si>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</si>
  <si>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</si>
  <si>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</si>
  <si>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</si>
  <si>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</si>
  <si>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</si>
  <si>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</si>
  <si>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</si>
  <si>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</si>
  <si>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</si>
  <si>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</si>
  <si>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</si>
  <si>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</si>
  <si>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</si>
  <si>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</si>
  <si>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</si>
  <si>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</si>
  <si>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</si>
  <si>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</si>
  <si>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</si>
  <si>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</si>
  <si>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</si>
  <si>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</si>
  <si>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</si>
  <si>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</si>
  <si>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</si>
  <si>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</si>
  <si>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</si>
  <si>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</si>
  <si>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</si>
  <si>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</si>
  <si>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</si>
  <si>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</si>
  <si>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</si>
  <si>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</si>
  <si>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</si>
  <si>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</si>
  <si>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</si>
  <si>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</si>
  <si>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</si>
  <si>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</si>
  <si>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</si>
  <si>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</si>
  <si>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</si>
  <si>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</si>
  <si>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</si>
  <si>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</si>
  <si>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</si>
  <si>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</si>
  <si>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</si>
  <si>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</si>
  <si>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</si>
  <si>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</si>
  <si>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</si>
  <si>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</si>
  <si>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</si>
  <si>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</si>
  <si>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</si>
  <si>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</si>
  <si>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</si>
  <si>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</si>
  <si>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</si>
  <si>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</si>
  <si>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</si>
  <si>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</si>
  <si>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</si>
  <si>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</si>
  <si>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</si>
  <si>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</si>
  <si>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</si>
  <si>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</si>
  <si>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</si>
  <si>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</si>
  <si>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</si>
  <si>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</si>
  <si>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</si>
  <si>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</si>
  <si>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</si>
  <si>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</si>
  <si>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</si>
  <si>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</si>
  <si>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</si>
  <si>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</si>
  <si>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</si>
  <si>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</si>
  <si>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</si>
  <si>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</si>
  <si>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</si>
  <si>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</si>
  <si>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</si>
  <si>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</si>
  <si>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</si>
  <si>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</si>
  <si>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</si>
  <si>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</si>
  <si>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</si>
  <si>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</si>
  <si>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</si>
  <si>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</si>
  <si>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</si>
  <si>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</si>
  <si>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</si>
  <si>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</si>
  <si>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</si>
  <si>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</si>
  <si>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</si>
  <si>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</si>
  <si>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</si>
  <si>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</si>
  <si>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</si>
  <si>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</si>
  <si>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</si>
  <si>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</si>
  <si>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</si>
  <si>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</si>
  <si>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</si>
  <si>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</si>
  <si>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</si>
  <si>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</si>
  <si>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</si>
  <si>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</si>
  <si>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</si>
  <si>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</si>
  <si>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</si>
  <si>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</si>
  <si>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</si>
  <si>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</si>
  <si>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</si>
  <si>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</si>
  <si>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</si>
  <si>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</si>
  <si>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</si>
  <si>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</si>
  <si>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</si>
  <si>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</si>
  <si>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</si>
  <si>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</si>
  <si>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</si>
  <si>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</si>
  <si>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</si>
  <si>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</si>
  <si>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</si>
  <si>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</si>
  <si>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</si>
  <si>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</si>
  <si>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</si>
  <si>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</si>
  <si>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</si>
  <si>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</si>
  <si>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</si>
  <si>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</si>
  <si>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</si>
  <si>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</si>
  <si>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</si>
  <si>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</si>
  <si>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</si>
  <si>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</si>
  <si>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</si>
  <si>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</si>
  <si>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</si>
  <si>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</si>
  <si>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</si>
  <si>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</si>
  <si>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</si>
  <si>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</si>
  <si>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</si>
  <si>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</si>
  <si>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</si>
  <si>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</si>
  <si>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</si>
  <si>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</si>
  <si>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</si>
  <si>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</si>
  <si>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</si>
  <si>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</si>
  <si>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</si>
  <si>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</si>
  <si>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</si>
  <si>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</si>
  <si>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</si>
  <si>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</si>
  <si>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</si>
  <si>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</si>
  <si>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</si>
  <si>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</si>
  <si>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</si>
  <si>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</si>
  <si>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</si>
  <si>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</si>
  <si>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</si>
  <si>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</si>
  <si>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</si>
  <si>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</si>
  <si>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</si>
  <si>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</si>
  <si>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</si>
  <si>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</si>
  <si>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</si>
  <si>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</si>
  <si>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</si>
  <si>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</si>
  <si>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</si>
  <si>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</si>
  <si>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</si>
  <si>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</si>
  <si>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</si>
  <si>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</si>
  <si>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</si>
  <si>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</si>
  <si>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</si>
  <si>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</si>
  <si>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</si>
  <si>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</si>
  <si>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</si>
  <si>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</si>
  <si>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</si>
  <si>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</si>
  <si>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</si>
  <si>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</si>
  <si>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</si>
  <si>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</si>
  <si>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</si>
  <si>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</si>
  <si>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</si>
  <si>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</si>
  <si>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</si>
  <si>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</si>
  <si>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</si>
  <si>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</si>
  <si>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</si>
  <si>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</si>
  <si>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</si>
  <si>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</si>
  <si>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</si>
  <si>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</si>
  <si>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</si>
  <si>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</si>
  <si>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</si>
  <si>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</si>
  <si>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</si>
  <si>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</si>
  <si>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</si>
  <si>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</si>
  <si>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</si>
  <si>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</si>
  <si>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</si>
  <si>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</si>
  <si>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</si>
  <si>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</si>
  <si>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</si>
  <si>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</si>
  <si>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</si>
  <si>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</si>
  <si>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</si>
  <si>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</si>
  <si>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</si>
  <si>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</si>
  <si>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</si>
  <si>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</si>
  <si>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</si>
  <si>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</si>
  <si>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</si>
  <si>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</si>
  <si>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</si>
  <si>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</si>
  <si>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</si>
  <si>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</si>
  <si>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</si>
  <si>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</si>
  <si>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</si>
  <si>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</si>
  <si>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</si>
  <si>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</si>
  <si>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</si>
  <si>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</si>
  <si>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</si>
  <si>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</si>
  <si>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</si>
  <si>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</si>
  <si>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</si>
  <si>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</si>
  <si>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</si>
  <si>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</si>
  <si>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</si>
  <si>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</si>
  <si>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</si>
  <si>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</si>
  <si>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</si>
  <si>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</si>
  <si>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</si>
  <si>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</si>
  <si>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</si>
  <si>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</si>
  <si>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</si>
  <si>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</si>
  <si>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</si>
  <si>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</si>
  <si>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</si>
  <si>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</si>
  <si>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</si>
  <si>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</si>
  <si>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</si>
  <si>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</si>
  <si>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</si>
  <si>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</si>
  <si>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</si>
  <si>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</si>
  <si>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</si>
  <si>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</si>
  <si>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</si>
  <si>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</si>
  <si>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</si>
  <si>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</si>
  <si>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</si>
  <si>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</si>
  <si>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</si>
  <si>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</si>
  <si>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</si>
  <si>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</si>
  <si>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</si>
  <si>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</si>
  <si>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</si>
  <si>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</si>
  <si>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</si>
  <si>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</si>
  <si>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</si>
  <si>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</si>
  <si>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</si>
  <si>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</si>
  <si>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</si>
  <si>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</si>
  <si>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</si>
  <si>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</si>
  <si>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</si>
  <si>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</si>
  <si>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</si>
  <si>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</si>
  <si>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</si>
  <si>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</si>
  <si>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</si>
  <si>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</si>
  <si>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</si>
  <si>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</si>
  <si>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</si>
  <si>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</si>
  <si>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</si>
  <si>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</si>
  <si>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</si>
  <si>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</si>
  <si>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</si>
  <si>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</si>
  <si>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</si>
  <si>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</si>
  <si>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</si>
  <si>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</si>
  <si>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</si>
  <si>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</si>
  <si>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</si>
  <si>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</si>
  <si>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</si>
  <si>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</si>
  <si>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</si>
  <si>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</si>
  <si>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</si>
  <si>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</si>
  <si>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</si>
  <si>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</si>
  <si>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</si>
  <si>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</si>
  <si>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</si>
  <si>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</si>
  <si>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</si>
  <si>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</si>
  <si>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</si>
  <si>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</si>
  <si>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</si>
  <si>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</si>
  <si>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</si>
  <si>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</si>
  <si>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</si>
  <si>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</si>
  <si>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</si>
  <si>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</si>
  <si>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</si>
  <si>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</si>
  <si>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</si>
  <si>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</si>
  <si>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</si>
  <si>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</si>
  <si>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</si>
  <si>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</si>
  <si>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</si>
  <si>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</si>
  <si>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</si>
  <si>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</si>
  <si>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</si>
  <si>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</si>
  <si>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</si>
  <si>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</si>
  <si>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</si>
  <si>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</si>
  <si>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</si>
  <si>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</si>
  <si>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</si>
  <si>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</si>
  <si>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</si>
  <si>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</si>
  <si>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</si>
  <si>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</si>
  <si>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</si>
  <si>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</si>
  <si>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</si>
  <si>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</si>
  <si>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</si>
  <si>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</si>
  <si>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</si>
  <si>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</si>
  <si>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</si>
  <si>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</si>
  <si>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</si>
  <si>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</si>
  <si>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</si>
  <si>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</si>
  <si>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</si>
  <si>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</si>
  <si>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</si>
  <si>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</si>
  <si>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</si>
  <si>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</si>
  <si>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</si>
  <si>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</si>
  <si>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</si>
  <si>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</si>
  <si>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</si>
  <si>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</si>
  <si>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</si>
  <si>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</si>
  <si>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</si>
  <si>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</si>
  <si>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</si>
  <si>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</si>
  <si>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</si>
  <si>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</si>
  <si>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</si>
  <si>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</si>
  <si>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</si>
  <si>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</si>
  <si>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</si>
  <si>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</si>
  <si>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</si>
  <si>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</si>
  <si>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</si>
  <si>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</si>
  <si>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</si>
  <si>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</si>
  <si>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</si>
  <si>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</si>
  <si>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</si>
  <si>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</si>
  <si>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</si>
  <si>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</si>
  <si>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</si>
  <si>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</si>
  <si>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</si>
  <si>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</si>
  <si>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</si>
  <si>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</si>
  <si>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</si>
  <si>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</si>
  <si>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</si>
  <si>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</si>
  <si>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</si>
  <si>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</si>
  <si>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</si>
  <si>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</si>
  <si>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</si>
  <si>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</si>
  <si>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</si>
  <si>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</si>
  <si>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</si>
  <si>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</si>
  <si>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</si>
  <si>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</si>
  <si>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</si>
  <si>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</si>
  <si>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</si>
  <si>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</si>
  <si>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</si>
  <si>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</si>
  <si>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</si>
  <si>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</si>
  <si>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</si>
  <si>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</si>
  <si>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</si>
  <si>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</si>
  <si>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</si>
  <si>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</si>
  <si>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</si>
  <si>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</si>
  <si>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</si>
  <si>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</si>
  <si>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</si>
  <si>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</si>
  <si>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</si>
  <si>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</si>
  <si>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</si>
  <si>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</si>
  <si>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</si>
  <si>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</si>
  <si>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</si>
  <si>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</si>
  <si>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</si>
  <si>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</si>
  <si>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</si>
  <si>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</si>
  <si>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</si>
  <si>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</si>
  <si>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</si>
  <si>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</si>
  <si>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</si>
  <si>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</si>
  <si>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</si>
  <si>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</si>
  <si>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</si>
  <si>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</si>
  <si>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</si>
  <si>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</si>
  <si>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</si>
  <si>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</si>
  <si>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</si>
  <si>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</si>
  <si>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</si>
  <si>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</si>
  <si>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</si>
  <si>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</si>
  <si>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</si>
  <si>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</si>
  <si>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</si>
  <si>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</si>
  <si>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</si>
  <si>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</si>
  <si>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</si>
  <si>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</si>
  <si>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</si>
  <si>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</si>
  <si>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</si>
  <si>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</si>
  <si>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</si>
  <si>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</si>
  <si>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</si>
  <si>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</si>
  <si>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</si>
  <si>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</si>
  <si>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</si>
  <si>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</si>
  <si>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</si>
  <si>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</si>
  <si>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</si>
  <si>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</si>
  <si>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</si>
  <si>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</si>
  <si>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</si>
  <si>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</si>
  <si>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</si>
  <si>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</si>
  <si>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</si>
  <si>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</si>
  <si>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</si>
  <si>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</si>
  <si>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</si>
  <si>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</si>
  <si>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</si>
  <si>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</si>
  <si>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</si>
  <si>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</si>
  <si>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</si>
  <si>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</si>
  <si>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</si>
  <si>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</si>
  <si>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</si>
  <si>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</si>
  <si>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</si>
  <si>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</si>
  <si>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</si>
  <si>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</si>
  <si>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</si>
  <si>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</si>
  <si>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</si>
  <si>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</si>
  <si>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</si>
  <si>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</si>
  <si>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</si>
  <si>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</si>
  <si>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</si>
  <si>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</si>
  <si>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</si>
  <si>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</si>
  <si>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</si>
  <si>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</si>
  <si>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</si>
  <si>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</si>
  <si>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</si>
  <si>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</si>
  <si>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</si>
  <si>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</si>
  <si>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</si>
  <si>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</si>
  <si>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</si>
  <si>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</si>
  <si>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</si>
  <si>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</si>
  <si>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</si>
  <si>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</si>
  <si>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</si>
  <si>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</si>
  <si>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</si>
  <si>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</si>
  <si>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</si>
  <si>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</si>
  <si>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</si>
  <si>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</si>
  <si>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</si>
  <si>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</si>
  <si>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</si>
  <si>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</si>
  <si>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</si>
  <si>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</si>
  <si>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</si>
  <si>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</si>
  <si>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</si>
  <si>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</si>
  <si>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</si>
  <si>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</si>
  <si>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</si>
  <si>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</si>
  <si>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</si>
  <si>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</si>
  <si>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</si>
  <si>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</si>
  <si>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</si>
  <si>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</si>
  <si>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</si>
  <si>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</si>
  <si>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</si>
  <si>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</si>
  <si>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</si>
  <si>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</si>
  <si>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</si>
  <si>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</si>
  <si>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</si>
  <si>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</si>
  <si>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</si>
  <si>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</si>
  <si>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</si>
  <si>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</si>
  <si>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</si>
  <si>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</si>
  <si>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</si>
  <si>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</si>
  <si>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</si>
  <si>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</si>
  <si>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</si>
  <si>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</si>
  <si>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</si>
  <si>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</si>
  <si>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</si>
  <si>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</si>
  <si>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</si>
  <si>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</si>
  <si>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</si>
  <si>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</si>
  <si>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</si>
  <si>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</si>
  <si>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</si>
  <si>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</si>
  <si>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</si>
  <si>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</si>
  <si>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</si>
  <si>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</si>
  <si>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</si>
  <si>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</si>
  <si>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</si>
  <si>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</si>
  <si>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</si>
  <si>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</si>
  <si>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</si>
  <si>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</si>
  <si>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</si>
  <si>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</si>
  <si>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</si>
  <si>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</si>
  <si>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</si>
  <si>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</si>
  <si>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</si>
  <si>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</si>
  <si>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</si>
  <si>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</si>
  <si>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</si>
  <si>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</si>
  <si>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</si>
  <si>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</si>
  <si>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</si>
  <si>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</si>
  <si>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</si>
  <si>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</si>
  <si>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</si>
  <si>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</si>
  <si>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</si>
  <si>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</si>
  <si>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</si>
  <si>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</si>
  <si>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</si>
  <si>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</si>
  <si>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</si>
  <si>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</si>
  <si>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</si>
  <si>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</si>
  <si>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</si>
  <si>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</si>
  <si>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</si>
  <si>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</si>
  <si>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</si>
  <si>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</si>
  <si>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</si>
  <si>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</si>
  <si>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</si>
  <si>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</si>
  <si>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</si>
  <si>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</si>
  <si>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</si>
  <si>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</si>
  <si>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</si>
  <si>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</si>
  <si>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</si>
  <si>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</si>
  <si>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</si>
  <si>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</si>
  <si>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</si>
  <si>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</si>
  <si>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</si>
  <si>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</si>
  <si>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</si>
  <si>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</si>
  <si>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</si>
  <si>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</si>
  <si>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</si>
  <si>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</si>
  <si>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</si>
  <si>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</si>
  <si>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</si>
  <si>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</si>
  <si>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</si>
  <si>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</si>
  <si>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</si>
  <si>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</si>
  <si>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</si>
  <si>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</si>
  <si>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</si>
  <si>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</si>
  <si>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</si>
  <si>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</si>
  <si>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</si>
  <si>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</si>
  <si>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</si>
  <si>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</si>
  <si>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</si>
  <si>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</si>
  <si>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</si>
  <si>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</si>
  <si>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</si>
  <si>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</si>
  <si>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</si>
  <si>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</si>
  <si>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</si>
  <si>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</si>
  <si>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</si>
  <si>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</si>
  <si>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</si>
  <si>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</si>
  <si>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</si>
  <si>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</si>
  <si>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</si>
  <si>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</si>
  <si>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</si>
  <si>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</si>
  <si>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</si>
  <si>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</si>
  <si>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</si>
  <si>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</si>
  <si>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</si>
  <si>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</si>
  <si>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</si>
  <si>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</si>
  <si>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</si>
  <si>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</si>
  <si>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</si>
  <si>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</si>
  <si>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</si>
  <si>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</si>
  <si>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</si>
  <si>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</si>
  <si>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</si>
  <si>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</si>
  <si>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</si>
  <si>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</si>
  <si>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</si>
  <si>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</si>
  <si>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</si>
  <si>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</si>
  <si>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</si>
  <si>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</si>
  <si>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</si>
  <si>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</si>
  <si>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</si>
  <si>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</si>
  <si>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</si>
  <si>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</si>
  <si>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</si>
  <si>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</si>
  <si>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</si>
  <si>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</si>
  <si>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</si>
  <si>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</si>
  <si>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</si>
  <si>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</si>
  <si>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</si>
  <si>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</si>
  <si>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</si>
  <si>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</si>
  <si>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</si>
  <si>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</si>
  <si>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</si>
  <si>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</si>
  <si>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</si>
  <si>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</si>
  <si>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</si>
  <si>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</si>
  <si>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</si>
  <si>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</si>
  <si>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</si>
  <si>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</si>
  <si>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</si>
  <si>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</si>
  <si>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</si>
  <si>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</si>
  <si>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</si>
  <si>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</si>
  <si>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</si>
  <si>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</si>
  <si>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</si>
  <si>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</si>
  <si>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</si>
  <si>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</si>
  <si>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</si>
  <si>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</si>
  <si>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</si>
  <si>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</si>
  <si>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</si>
  <si>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</si>
  <si>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</si>
  <si>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</si>
  <si>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</si>
  <si>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</si>
  <si>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</si>
  <si>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</si>
  <si>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</si>
  <si>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</si>
  <si>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</si>
  <si>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</si>
  <si>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</si>
  <si>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</si>
  <si>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</si>
  <si>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</si>
  <si>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</si>
  <si>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</si>
  <si>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</si>
  <si>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</si>
  <si>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</si>
  <si>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</si>
  <si>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</si>
  <si>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</si>
  <si>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</si>
  <si>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</si>
  <si>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</si>
  <si>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</si>
  <si>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</si>
  <si>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</si>
  <si>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</si>
  <si>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</si>
  <si>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</si>
  <si>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</si>
  <si>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</si>
  <si>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</si>
  <si>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</si>
  <si>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</si>
  <si>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</si>
  <si>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</si>
  <si>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</si>
  <si>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</si>
  <si>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</si>
  <si>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</si>
  <si>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</si>
  <si>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</si>
  <si>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</si>
  <si>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</si>
  <si>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</si>
  <si>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</si>
  <si>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</si>
  <si>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</si>
  <si>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</si>
  <si>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</si>
  <si>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</si>
  <si>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</si>
  <si>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</si>
  <si>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</si>
  <si>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</si>
  <si>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</si>
  <si>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</si>
  <si>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</si>
  <si>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</si>
  <si>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</si>
  <si>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</si>
  <si>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</si>
  <si>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</si>
  <si>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</si>
  <si>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</si>
  <si>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</si>
  <si>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</si>
  <si>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</si>
  <si>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</si>
  <si>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</si>
  <si>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</si>
  <si>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</si>
  <si>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</si>
  <si>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</si>
  <si>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</si>
  <si>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</si>
  <si>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</si>
  <si>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</si>
  <si>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</si>
  <si>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</si>
  <si>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</si>
  <si>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</si>
  <si>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</si>
  <si>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</si>
  <si>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</si>
  <si>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</si>
  <si>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</si>
  <si>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</si>
  <si>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</si>
  <si>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</si>
  <si>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</si>
  <si>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</si>
  <si>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</si>
  <si>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</si>
  <si>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</si>
  <si>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</si>
  <si>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</si>
  <si>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</si>
  <si>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</si>
  <si>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</si>
  <si>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</si>
  <si>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</si>
  <si>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</si>
  <si>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</si>
  <si>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</si>
  <si>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</si>
  <si>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</si>
  <si>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</si>
  <si>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</si>
  <si>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</si>
  <si>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</si>
  <si>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</si>
  <si>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</si>
  <si>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</si>
  <si>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</si>
  <si>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</si>
  <si>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</si>
  <si>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</si>
  <si>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</si>
  <si>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</si>
  <si>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</si>
  <si>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</si>
  <si>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</si>
  <si>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</si>
  <si>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</si>
  <si>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</si>
  <si>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</si>
  <si>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</si>
  <si>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</si>
  <si>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</si>
  <si>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</si>
  <si>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</si>
  <si>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</si>
  <si>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</si>
  <si>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</si>
  <si>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</si>
  <si>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</si>
  <si>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</si>
  <si>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</si>
  <si>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</si>
  <si>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</si>
  <si>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</si>
  <si>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</si>
  <si>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</si>
  <si>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</si>
  <si>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</si>
  <si>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</si>
  <si>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</si>
  <si>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</si>
  <si>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</si>
  <si>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</si>
  <si>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</si>
  <si>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</si>
  <si>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</si>
  <si>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</si>
  <si>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</si>
  <si>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</si>
  <si>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</si>
  <si>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</si>
  <si>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</si>
  <si>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</si>
  <si>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</si>
  <si>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</si>
  <si>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</si>
  <si>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</si>
  <si>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</si>
  <si>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</si>
  <si>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</si>
  <si>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</si>
  <si>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</si>
  <si>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</si>
  <si>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</si>
  <si>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</si>
  <si>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</si>
  <si>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</si>
  <si>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</si>
  <si>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</si>
  <si>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</si>
  <si>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</si>
  <si>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</si>
  <si>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</si>
  <si>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</si>
  <si>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</si>
  <si>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</si>
  <si>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</si>
  <si>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</si>
  <si>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</si>
  <si>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</si>
  <si>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</si>
  <si>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</si>
  <si>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</si>
  <si>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</si>
  <si>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</si>
  <si>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</si>
  <si>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</si>
  <si>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</si>
  <si>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</si>
  <si>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</si>
  <si>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</si>
  <si>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</si>
  <si>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</si>
  <si>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</si>
  <si>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</si>
  <si>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</si>
  <si>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</si>
  <si>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</si>
  <si>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</si>
  <si>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</si>
  <si>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</si>
  <si>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</si>
  <si>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</si>
  <si>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</si>
  <si>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</si>
  <si>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</si>
  <si>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</si>
  <si>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</si>
  <si>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</si>
  <si>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</si>
  <si>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</si>
  <si>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</si>
  <si>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</si>
  <si>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</si>
  <si>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</si>
  <si>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</si>
  <si>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</si>
  <si>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</si>
  <si>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</si>
  <si>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</si>
  <si>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</si>
  <si>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</si>
  <si>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</si>
  <si>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</si>
  <si>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</si>
  <si>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</si>
  <si>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</si>
  <si>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</si>
  <si>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</si>
  <si>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</si>
  <si>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</si>
  <si>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</si>
  <si>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</si>
  <si>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</si>
  <si>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</si>
  <si>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</si>
  <si>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</si>
  <si>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</si>
  <si>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</si>
  <si>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</si>
  <si>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</si>
  <si>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</si>
  <si>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</si>
  <si>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</si>
  <si>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</si>
  <si>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</si>
  <si>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</si>
  <si>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</si>
  <si>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</si>
  <si>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</si>
  <si>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</si>
  <si>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</si>
  <si>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</si>
  <si>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</si>
  <si>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</si>
  <si>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</si>
  <si>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</si>
  <si>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</si>
  <si>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</si>
  <si>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</si>
  <si>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</si>
  <si>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</si>
  <si>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</si>
  <si>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</si>
  <si>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</si>
  <si>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</si>
  <si>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</si>
  <si>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</si>
  <si>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</si>
  <si>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</si>
  <si>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</si>
  <si>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</si>
  <si>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</si>
  <si>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</si>
  <si>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</si>
  <si>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</si>
  <si>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</si>
  <si>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</si>
  <si>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</si>
  <si>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</si>
  <si>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</si>
  <si>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</si>
  <si>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</si>
  <si>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</si>
  <si>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</si>
  <si>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</si>
  <si>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</si>
  <si>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</si>
  <si>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</si>
  <si>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</si>
  <si>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</si>
  <si>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</si>
  <si>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</si>
  <si>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</si>
  <si>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</si>
  <si>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</si>
  <si>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</si>
  <si>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</si>
  <si>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</si>
  <si>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</si>
  <si>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</si>
  <si>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</si>
  <si>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</si>
  <si>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</si>
  <si>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</si>
  <si>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</si>
  <si>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</si>
  <si>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</si>
  <si>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</si>
  <si>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</si>
  <si>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</si>
  <si>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</si>
  <si>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</si>
  <si>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</si>
  <si>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</si>
  <si>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</si>
  <si>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</si>
  <si>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</si>
  <si>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</si>
  <si>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</si>
  <si>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</si>
  <si>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</si>
  <si>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</si>
  <si>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</si>
  <si>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</si>
  <si>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</si>
  <si>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</si>
  <si>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</si>
  <si>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</si>
  <si>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</si>
  <si>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</si>
  <si>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</si>
  <si>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</si>
  <si>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</si>
  <si>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</si>
  <si>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</si>
  <si>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</si>
  <si>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</si>
  <si>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</si>
  <si>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</si>
  <si>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</si>
  <si>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</si>
  <si>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</si>
  <si>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</si>
  <si>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</si>
  <si>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</si>
  <si>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</si>
  <si>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</si>
  <si>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</si>
  <si>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</si>
  <si>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</si>
  <si>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</si>
  <si>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</si>
  <si>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</si>
  <si>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</si>
  <si>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</si>
  <si>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</si>
  <si>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</si>
  <si>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</si>
  <si>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</si>
  <si>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</si>
  <si>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</si>
  <si>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</si>
  <si>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</si>
  <si>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</si>
  <si>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</si>
  <si>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</si>
  <si>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</si>
  <si>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</si>
  <si>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</si>
  <si>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</si>
  <si>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</si>
  <si>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</si>
  <si>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</si>
  <si>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</si>
  <si>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</si>
  <si>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</si>
  <si>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</si>
  <si>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</si>
  <si>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</si>
  <si>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</si>
  <si>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</si>
  <si>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</si>
  <si>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</si>
  <si>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</si>
  <si>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</si>
  <si>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</si>
  <si>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</si>
  <si>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</si>
  <si>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</si>
  <si>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</si>
  <si>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</si>
  <si>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</si>
  <si>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</si>
  <si>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</si>
  <si>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</si>
  <si>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</si>
  <si>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</si>
  <si>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</si>
  <si>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</si>
  <si>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</si>
  <si>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</si>
  <si>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</si>
  <si>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</si>
  <si>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</si>
  <si>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</si>
  <si>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</si>
  <si>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</si>
  <si>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</si>
  <si>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</si>
  <si>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</si>
  <si>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</si>
  <si>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</si>
  <si>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</si>
  <si>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</si>
  <si>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</si>
  <si>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</si>
  <si>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</si>
  <si>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</si>
  <si>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</si>
  <si>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</si>
  <si>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</si>
  <si>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</si>
  <si>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</si>
  <si>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</si>
  <si>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</si>
  <si>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</si>
  <si>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</si>
  <si>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</si>
  <si>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</si>
  <si>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</si>
  <si>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</si>
  <si>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</si>
  <si>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</si>
  <si>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</si>
  <si>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</si>
  <si>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</si>
  <si>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</si>
  <si>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</si>
  <si>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</si>
  <si>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</si>
  <si>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</si>
  <si>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</si>
  <si>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</si>
  <si>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</si>
  <si>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</si>
  <si>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</si>
  <si>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</si>
  <si>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</si>
  <si>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</si>
  <si>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</si>
  <si>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</si>
  <si>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</si>
  <si>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</si>
  <si>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</si>
  <si>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</si>
  <si>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</si>
  <si>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</si>
  <si>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</si>
  <si>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</si>
  <si>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</si>
  <si>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</si>
  <si>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</si>
  <si>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</si>
  <si>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</si>
  <si>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</si>
  <si>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</si>
  <si>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</si>
  <si>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</si>
  <si>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</si>
  <si>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</si>
  <si>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</si>
  <si>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</si>
  <si>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</si>
  <si>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</si>
  <si>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</si>
  <si>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</si>
  <si>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</si>
  <si>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</si>
  <si>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</si>
  <si>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</si>
  <si>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</si>
  <si>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</si>
  <si>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</si>
  <si>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</si>
  <si>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</si>
  <si>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</si>
  <si>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</si>
  <si>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</si>
  <si>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</si>
  <si>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</si>
  <si>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</si>
  <si>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</si>
  <si>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</si>
  <si>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</si>
  <si>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</si>
  <si>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</si>
  <si>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</si>
  <si>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</si>
  <si>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</si>
  <si>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</si>
  <si>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</si>
  <si>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</si>
  <si>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</si>
  <si>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</si>
  <si>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</si>
  <si>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</si>
  <si>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</si>
  <si>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</si>
  <si>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</si>
  <si>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</si>
  <si>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</si>
  <si>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</si>
  <si>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</si>
  <si>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</si>
  <si>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</si>
  <si>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</si>
  <si>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</si>
  <si>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</si>
  <si>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</si>
  <si>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</si>
  <si>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</si>
  <si>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</si>
  <si>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</si>
  <si>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</si>
  <si>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</si>
  <si>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</si>
  <si>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</si>
  <si>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</si>
  <si>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</si>
  <si>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</si>
  <si>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</si>
  <si>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</si>
  <si>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</si>
  <si>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</si>
  <si>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</si>
  <si>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</si>
  <si>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</si>
  <si>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</si>
  <si>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</si>
  <si>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</si>
  <si>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</si>
  <si>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</si>
  <si>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</si>
  <si>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</si>
  <si>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</si>
  <si>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</si>
  <si>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</si>
  <si>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</si>
  <si>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</si>
  <si>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</si>
  <si>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</si>
  <si>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</si>
  <si>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</si>
  <si>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</si>
  <si>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</si>
  <si>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</si>
  <si>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</si>
  <si>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</si>
  <si>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</si>
  <si>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</si>
  <si>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</si>
  <si>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</si>
  <si>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</si>
  <si>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</si>
  <si>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</si>
  <si>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</si>
  <si>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</si>
  <si>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</si>
  <si>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</si>
  <si>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</si>
  <si>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</si>
  <si>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</si>
  <si>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</si>
  <si>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</si>
  <si>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</si>
  <si>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</si>
  <si>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</si>
  <si>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</si>
  <si>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</si>
  <si>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</si>
  <si>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</si>
  <si>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</si>
  <si>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</si>
  <si>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</si>
  <si>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</si>
  <si>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</si>
  <si>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</si>
  <si>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</si>
  <si>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</si>
  <si>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</si>
  <si>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</si>
  <si>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</si>
  <si>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</si>
  <si>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</si>
  <si>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</si>
  <si>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</si>
  <si>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</si>
  <si>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</si>
  <si>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</si>
  <si>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</si>
  <si>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</si>
  <si>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</si>
  <si>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</si>
  <si>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</si>
  <si>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</si>
  <si>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</si>
  <si>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</si>
  <si>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</si>
  <si>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</si>
  <si>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</si>
  <si>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</si>
  <si>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</si>
  <si>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</si>
  <si>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</si>
  <si>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</si>
  <si>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</si>
  <si>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</si>
  <si>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</si>
  <si>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</si>
  <si>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</si>
  <si>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</si>
  <si>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</si>
  <si>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</si>
  <si>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</si>
  <si>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</si>
  <si>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</si>
  <si>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</si>
  <si>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</si>
  <si>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</si>
  <si>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</si>
  <si>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</si>
  <si>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</si>
  <si>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</si>
  <si>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</si>
  <si>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</si>
  <si>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</si>
  <si>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</si>
  <si>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</si>
  <si>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</si>
  <si>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</si>
  <si>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</si>
  <si>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</si>
  <si>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</si>
  <si>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</si>
  <si>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</si>
  <si>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</si>
  <si>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</si>
  <si>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</si>
  <si>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</si>
  <si>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</si>
  <si>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</si>
  <si>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</si>
  <si>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</si>
  <si>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</si>
  <si>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</si>
  <si>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</si>
  <si>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</si>
  <si>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</si>
  <si>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</si>
  <si>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</si>
  <si>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</si>
  <si>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</si>
  <si>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</si>
  <si>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</si>
  <si>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</si>
  <si>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</si>
  <si>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</si>
  <si>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</si>
  <si>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</si>
  <si>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</si>
  <si>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</si>
  <si>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</si>
  <si>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</si>
  <si>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</si>
  <si>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</si>
  <si>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</si>
  <si>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</si>
  <si>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</si>
  <si>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</si>
  <si>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</si>
  <si>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</si>
  <si>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</si>
  <si>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</si>
  <si>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</si>
  <si>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</si>
  <si>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</si>
  <si>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</si>
  <si>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</si>
  <si>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</si>
  <si>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</si>
  <si>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</si>
  <si>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</si>
  <si>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</si>
  <si>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</si>
  <si>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</si>
  <si>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</si>
  <si>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</si>
  <si>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</si>
  <si>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</si>
  <si>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</si>
  <si>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</si>
  <si>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</si>
  <si>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</si>
  <si>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</si>
  <si>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</si>
  <si>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</si>
  <si>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</si>
  <si>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</si>
  <si>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</si>
  <si>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</si>
  <si>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</si>
  <si>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</si>
  <si>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</si>
  <si>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</si>
  <si>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</si>
  <si>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</si>
  <si>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</si>
  <si>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</si>
  <si>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</si>
  <si>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</si>
  <si>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</si>
  <si>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</si>
  <si>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</si>
  <si>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</si>
  <si>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</si>
  <si>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</si>
  <si>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</si>
  <si>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</si>
  <si>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</si>
  <si>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</si>
  <si>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</si>
  <si>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</si>
  <si>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</si>
  <si>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</si>
  <si>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</si>
  <si>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</si>
  <si>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</si>
  <si>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</si>
  <si>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</si>
  <si>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</si>
  <si>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</si>
  <si>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</si>
  <si>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</si>
  <si>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</si>
  <si>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</si>
  <si>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</si>
  <si>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</si>
  <si>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</si>
  <si>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</si>
  <si>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</si>
  <si>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</si>
  <si>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</si>
  <si>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</si>
  <si>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</si>
  <si>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</si>
  <si>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</si>
  <si>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</si>
  <si>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</si>
  <si>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</si>
  <si>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</si>
  <si>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</si>
  <si>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</si>
  <si>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</si>
  <si>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</si>
  <si>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</si>
  <si>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</si>
  <si>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</si>
  <si>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</si>
  <si>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</si>
  <si>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</si>
  <si>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</si>
  <si>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</si>
  <si>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</si>
  <si>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</si>
  <si>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</si>
  <si>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</si>
  <si>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</si>
  <si>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</si>
  <si>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</si>
  <si>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</si>
  <si>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</si>
  <si>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</si>
  <si>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</si>
  <si>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</si>
  <si>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</si>
  <si>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</si>
  <si>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</si>
  <si>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</si>
  <si>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</si>
  <si>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</si>
  <si>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</si>
  <si>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</si>
  <si>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</si>
  <si>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</si>
  <si>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</si>
  <si>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</si>
  <si>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</si>
  <si>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</si>
  <si>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</si>
  <si>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</si>
  <si>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</si>
  <si>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</si>
  <si>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</si>
  <si>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</si>
  <si>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</si>
  <si>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</si>
  <si>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</si>
  <si>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</si>
  <si>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</si>
  <si>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</si>
  <si>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</si>
  <si>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</si>
  <si>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</si>
  <si>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</si>
  <si>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</si>
  <si>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</si>
  <si>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</si>
  <si>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</si>
  <si>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</si>
  <si>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</si>
  <si>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</si>
  <si>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</si>
  <si>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</si>
  <si>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</si>
  <si>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</si>
  <si>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</si>
  <si>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</si>
  <si>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</si>
  <si>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</si>
  <si>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</si>
  <si>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</si>
  <si>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</si>
  <si>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</si>
  <si>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</si>
  <si>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</si>
  <si>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</si>
  <si>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</si>
  <si>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</si>
  <si>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</si>
  <si>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</si>
  <si>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</si>
  <si>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</si>
  <si>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</si>
  <si>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</si>
  <si>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</si>
  <si>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</si>
  <si>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</si>
  <si>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</si>
  <si>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</si>
  <si>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</si>
  <si>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</si>
  <si>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</si>
  <si>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</si>
  <si>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</si>
  <si>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</si>
  <si>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</si>
  <si>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</si>
  <si>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</si>
  <si>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</si>
  <si>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</si>
  <si>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</si>
  <si>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</si>
  <si>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</si>
  <si>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</si>
  <si>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</si>
  <si>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</si>
  <si>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</si>
  <si>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</si>
  <si>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</si>
  <si>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</si>
  <si>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</si>
  <si>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</si>
  <si>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</si>
  <si>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</si>
  <si>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</si>
  <si>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</si>
  <si>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</si>
  <si>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</si>
  <si>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</si>
  <si>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</si>
  <si>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</si>
  <si>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</si>
  <si>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</si>
  <si>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</si>
  <si>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</si>
  <si>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</si>
  <si>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</si>
  <si>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</si>
  <si>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</si>
  <si>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</si>
  <si>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</si>
  <si>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</si>
  <si>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</si>
  <si>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</si>
  <si>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</si>
  <si>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</si>
  <si>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</si>
  <si>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</si>
  <si>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</si>
  <si>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</si>
  <si>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</si>
  <si>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</si>
  <si>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</si>
  <si>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</si>
  <si>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</si>
  <si>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</si>
  <si>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</si>
  <si>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</si>
  <si>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</si>
  <si>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</si>
  <si>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</si>
  <si>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</si>
  <si>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</si>
  <si>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</si>
  <si>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</si>
  <si>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</si>
  <si>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</si>
  <si>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</si>
  <si>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</si>
  <si>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</si>
  <si>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</si>
  <si>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</si>
  <si>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</si>
  <si>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</si>
  <si>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</si>
  <si>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</si>
  <si>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</si>
  <si>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</si>
  <si>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</si>
  <si>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</si>
  <si>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</si>
  <si>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</si>
  <si>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</si>
  <si>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</si>
  <si>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</si>
  <si>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</si>
  <si>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</si>
  <si>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</si>
  <si>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</si>
  <si>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</si>
  <si>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</si>
  <si>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</si>
  <si>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</si>
  <si>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</si>
  <si>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</si>
  <si>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</si>
  <si>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</si>
  <si>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</si>
  <si>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</si>
  <si>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</si>
  <si>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</si>
  <si>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</si>
  <si>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</si>
  <si>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</si>
  <si>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</si>
  <si>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</si>
  <si>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</si>
  <si>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</si>
  <si>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</si>
  <si>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</si>
  <si>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</si>
  <si>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</si>
  <si>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</si>
  <si>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</si>
  <si>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</si>
  <si>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</si>
  <si>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</si>
  <si>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</si>
  <si>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</si>
  <si>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</si>
  <si>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</si>
  <si>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</si>
  <si>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</si>
  <si>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</si>
  <si>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</si>
  <si>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</si>
  <si>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</si>
  <si>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</si>
  <si>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</si>
  <si>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</si>
  <si>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</si>
  <si>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</si>
  <si>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</si>
  <si>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</si>
  <si>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</si>
  <si>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</si>
  <si>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</si>
  <si>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</si>
  <si>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</si>
  <si>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</si>
  <si>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</si>
  <si>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</si>
  <si>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</si>
  <si>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</si>
  <si>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</si>
  <si>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</si>
  <si>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</si>
  <si>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</si>
  <si>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</si>
  <si>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</si>
  <si>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</si>
  <si>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</si>
  <si>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</si>
  <si>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</si>
  <si>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</si>
  <si>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</si>
  <si>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</si>
  <si>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</si>
  <si>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</si>
  <si>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</si>
  <si>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</si>
  <si>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</si>
  <si>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</si>
  <si>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</si>
  <si>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</si>
  <si>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</si>
  <si>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</si>
  <si>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</si>
  <si>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</si>
  <si>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</si>
  <si>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</si>
  <si>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</si>
  <si>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</si>
  <si>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</si>
  <si>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</si>
  <si>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</si>
  <si>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</si>
  <si>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</si>
  <si>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</si>
  <si>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</si>
  <si>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</si>
  <si>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</si>
  <si>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</si>
  <si>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</si>
  <si>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</si>
  <si>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</si>
  <si>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</si>
  <si>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</si>
  <si>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</si>
  <si>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</si>
  <si>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</si>
  <si>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</si>
  <si>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</si>
  <si>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</si>
  <si>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</si>
  <si>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</si>
  <si>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</si>
  <si>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</si>
  <si>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</si>
  <si>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</si>
  <si>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</si>
  <si>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</si>
  <si>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</si>
  <si>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</si>
  <si>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</si>
  <si>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</si>
  <si>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</si>
  <si>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</si>
  <si>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</si>
  <si>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</si>
  <si>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</si>
  <si>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</si>
  <si>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</si>
  <si>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</si>
  <si>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</si>
  <si>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</si>
  <si>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</si>
  <si>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</si>
  <si>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</si>
  <si>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</si>
  <si>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</si>
  <si>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</si>
  <si>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</si>
  <si>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</si>
  <si>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</si>
  <si>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</si>
  <si>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</si>
  <si>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</si>
  <si>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</si>
  <si>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</si>
  <si>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</si>
  <si>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</si>
  <si>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</si>
  <si>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</si>
  <si>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</si>
  <si>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</si>
  <si>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</si>
  <si>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</si>
  <si>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</si>
  <si>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</si>
  <si>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</si>
  <si>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</si>
  <si>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</si>
  <si>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</si>
  <si>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</si>
  <si>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</si>
  <si>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</si>
  <si>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</si>
  <si>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</si>
  <si>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</si>
  <si>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</si>
  <si>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</si>
  <si>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</si>
  <si>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</si>
  <si>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</si>
  <si>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</si>
  <si>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</si>
  <si>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</si>
  <si>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</si>
  <si>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</si>
  <si>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</si>
  <si>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</si>
  <si>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</si>
  <si>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</si>
  <si>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</si>
  <si>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</si>
  <si>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</si>
  <si>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</si>
  <si>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</si>
  <si>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</si>
  <si>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</si>
  <si>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</si>
  <si>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</si>
  <si>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</si>
  <si>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</si>
  <si>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</si>
  <si>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</si>
  <si>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</si>
  <si>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</si>
  <si>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</si>
  <si>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</si>
  <si>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</si>
  <si>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</si>
  <si>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</si>
  <si>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</si>
  <si>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</si>
  <si>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</si>
  <si>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</si>
  <si>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</si>
  <si>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</si>
  <si>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</si>
  <si>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</si>
  <si>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</si>
  <si>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</si>
  <si>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</si>
  <si>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</si>
  <si>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</si>
  <si>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</si>
  <si>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</si>
  <si>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</si>
  <si>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</si>
  <si>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</si>
  <si>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</si>
  <si>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</si>
  <si>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</si>
  <si>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</si>
  <si>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</si>
  <si>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</si>
  <si>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</si>
  <si>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</si>
  <si>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</si>
  <si>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</si>
  <si>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</si>
  <si>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</si>
  <si>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</si>
  <si>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</si>
  <si>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</si>
  <si>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</si>
  <si>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</si>
  <si>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</si>
  <si>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</si>
  <si>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</si>
  <si>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</si>
  <si>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</si>
  <si>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</si>
  <si>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</si>
  <si>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</si>
  <si>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</si>
  <si>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</si>
  <si>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</si>
  <si>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</si>
  <si>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</si>
  <si>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</si>
  <si>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</si>
  <si>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</si>
  <si>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</si>
  <si>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</si>
  <si>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</si>
  <si>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</si>
  <si>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</si>
  <si>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</si>
  <si>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</si>
  <si>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</si>
  <si>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</si>
  <si>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</si>
  <si>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</si>
  <si>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</si>
  <si>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</si>
  <si>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</si>
  <si>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</si>
  <si>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</si>
  <si>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</si>
  <si>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</si>
  <si>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</si>
  <si>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</si>
  <si>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</si>
  <si>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</si>
  <si>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</si>
  <si>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</si>
  <si>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</si>
  <si>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</si>
  <si>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</si>
  <si>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</si>
  <si>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</si>
  <si>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</si>
  <si>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</si>
  <si>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</si>
  <si>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</si>
  <si>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</si>
  <si>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</si>
  <si>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</si>
  <si>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</si>
  <si>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</si>
  <si>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</si>
  <si>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</si>
  <si>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</si>
  <si>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</si>
  <si>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</si>
  <si>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</si>
  <si>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</si>
  <si>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</si>
  <si>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</si>
  <si>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</si>
  <si>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</si>
  <si>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</si>
  <si>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</si>
  <si>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</si>
  <si>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</si>
  <si>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</si>
  <si>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</si>
  <si>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</si>
  <si>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</si>
  <si>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</si>
  <si>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</si>
  <si>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</si>
  <si>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</si>
  <si>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</si>
  <si>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</si>
  <si>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</si>
  <si>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</si>
  <si>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</si>
  <si>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</si>
  <si>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</si>
  <si>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</si>
  <si>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</si>
  <si>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</si>
  <si>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</si>
  <si>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</si>
  <si>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</si>
  <si>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</si>
  <si>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</si>
  <si>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</si>
  <si>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</si>
  <si>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</si>
  <si>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</si>
  <si>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</si>
  <si>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</si>
  <si>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</si>
  <si>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</si>
  <si>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</si>
  <si>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</si>
  <si>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</si>
  <si>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</si>
  <si>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</si>
  <si>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</si>
  <si>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</si>
  <si>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</si>
  <si>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</si>
  <si>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</si>
  <si>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</si>
  <si>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</si>
  <si>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</si>
  <si>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</si>
  <si>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</si>
  <si>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</si>
  <si>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</si>
  <si>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</si>
  <si>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</si>
  <si>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</si>
  <si>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</si>
  <si>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</si>
  <si>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</si>
  <si>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</si>
  <si>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</si>
  <si>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</si>
  <si>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</si>
  <si>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</si>
  <si>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</si>
  <si>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</si>
  <si>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</si>
  <si>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</si>
  <si>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</si>
  <si>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</si>
  <si>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</si>
  <si>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</si>
  <si>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</si>
  <si>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</si>
  <si>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</si>
  <si>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</si>
  <si>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</si>
  <si>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</si>
  <si>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</si>
  <si>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</si>
  <si>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</si>
  <si>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</si>
  <si>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</si>
  <si>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</si>
  <si>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</si>
  <si>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</si>
  <si>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</si>
  <si>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</si>
  <si>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</si>
  <si>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</si>
  <si>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</si>
  <si>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</si>
  <si>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</si>
  <si>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</si>
  <si>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</si>
  <si>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</si>
  <si>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</si>
  <si>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</si>
  <si>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</si>
  <si>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</si>
  <si>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</si>
  <si>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</si>
  <si>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</si>
  <si>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</si>
  <si>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</si>
  <si>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</si>
  <si>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</si>
  <si>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</si>
  <si>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</si>
  <si>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</si>
  <si>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</si>
  <si>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</si>
  <si>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</si>
  <si>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</si>
  <si>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</si>
  <si>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</si>
  <si>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</si>
  <si>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</si>
  <si>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</si>
  <si>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</si>
  <si>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</si>
  <si>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</si>
  <si>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</si>
  <si>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</si>
  <si>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</si>
  <si>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</si>
  <si>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</si>
  <si>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</si>
  <si>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</si>
  <si>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</si>
  <si>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</si>
  <si>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</si>
  <si>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</si>
  <si>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</si>
  <si>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</si>
  <si>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</si>
  <si>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</si>
  <si>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</si>
  <si>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</si>
  <si>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</si>
  <si>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</si>
  <si>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</si>
  <si>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</si>
  <si>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</si>
  <si>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</si>
  <si>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</si>
  <si>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</si>
  <si>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</si>
  <si>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</si>
  <si>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</si>
  <si>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</si>
  <si>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</si>
  <si>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</si>
  <si>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</si>
  <si>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</si>
  <si>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</si>
  <si>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</si>
  <si>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</si>
  <si>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</si>
  <si>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</si>
  <si>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</si>
  <si>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</si>
  <si>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</si>
  <si>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</si>
  <si>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</si>
  <si>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</si>
  <si>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</si>
  <si>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</si>
  <si>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</si>
  <si>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</si>
  <si>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</si>
  <si>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</si>
  <si>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</si>
  <si>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</si>
  <si>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</si>
  <si>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</si>
  <si>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</si>
  <si>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</si>
  <si>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</si>
  <si>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</si>
  <si>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</si>
  <si>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</si>
  <si>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</si>
  <si>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</si>
  <si>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</si>
  <si>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</si>
  <si>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</si>
  <si>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</si>
  <si>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</si>
  <si>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</si>
  <si>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</si>
  <si>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</si>
  <si>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</si>
  <si>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</si>
  <si>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</si>
  <si>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</si>
  <si>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</si>
  <si>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</si>
  <si>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</si>
  <si>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</si>
  <si>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</si>
  <si>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</si>
  <si>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</si>
  <si>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</si>
  <si>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</si>
  <si>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</si>
  <si>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</si>
  <si>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</si>
  <si>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</si>
  <si>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</si>
  <si>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</si>
  <si>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</si>
  <si>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</si>
  <si>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</si>
  <si>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</si>
  <si>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</si>
  <si>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</si>
  <si>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</si>
  <si>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</si>
  <si>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</si>
  <si>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</si>
  <si>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</si>
  <si>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</si>
  <si>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</si>
  <si>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</si>
  <si>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</si>
  <si>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</si>
  <si>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</si>
  <si>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</si>
  <si>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</si>
  <si>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</si>
  <si>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</si>
  <si>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</si>
  <si>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</si>
  <si>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</si>
  <si>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</si>
  <si>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</si>
  <si>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</si>
  <si>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</si>
  <si>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</si>
  <si>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</si>
  <si>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</si>
  <si>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</si>
  <si>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</si>
  <si>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</si>
  <si>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</si>
  <si>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</si>
  <si>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</si>
  <si>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</si>
  <si>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</si>
  <si>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</si>
  <si>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</si>
  <si>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</si>
  <si>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</si>
  <si>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</si>
  <si>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</si>
  <si>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</si>
  <si>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</si>
  <si>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</si>
  <si>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</si>
  <si>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</si>
  <si>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</si>
  <si>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</si>
  <si>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</si>
  <si>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</si>
  <si>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</si>
  <si>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</si>
  <si>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</si>
  <si>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</si>
  <si>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</si>
  <si>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</si>
  <si>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</si>
  <si>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</si>
  <si>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</si>
  <si>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</si>
  <si>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</si>
  <si>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</si>
  <si>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</si>
  <si>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</si>
  <si>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</si>
  <si>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</si>
  <si>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</si>
  <si>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</si>
  <si>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</si>
  <si>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</si>
  <si>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</si>
  <si>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</si>
  <si>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</si>
  <si>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</si>
  <si>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</si>
  <si>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</si>
  <si>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</si>
  <si>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</si>
  <si>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</si>
  <si>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</si>
  <si>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</si>
  <si>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</si>
  <si>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</si>
  <si>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</si>
  <si>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</si>
  <si>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</si>
  <si>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</si>
  <si>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</si>
  <si>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</si>
  <si>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</si>
  <si>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</si>
  <si>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</si>
  <si>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</si>
  <si>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</si>
  <si>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</si>
  <si>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</si>
  <si>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</si>
  <si>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</si>
  <si>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</si>
  <si>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</si>
  <si>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</si>
  <si>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</si>
  <si>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</si>
  <si>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</si>
  <si>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</si>
  <si>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</si>
  <si>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</si>
  <si>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</si>
  <si>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</si>
  <si>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</si>
  <si>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</si>
  <si>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</si>
  <si>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</si>
  <si>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</si>
  <si>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</si>
  <si>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</si>
  <si>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</si>
  <si>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</si>
  <si>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</si>
  <si>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</si>
  <si>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</si>
  <si>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</si>
  <si>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</si>
  <si>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</si>
  <si>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</si>
  <si>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</si>
  <si>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</si>
  <si>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</si>
  <si>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</si>
  <si>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</si>
  <si>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</si>
  <si>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</si>
  <si>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</si>
  <si>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</si>
  <si>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</si>
  <si>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</si>
  <si>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</si>
  <si>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</si>
  <si>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</si>
  <si>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</si>
  <si>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</si>
  <si>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</si>
  <si>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</si>
  <si>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</si>
  <si>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</si>
  <si>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</si>
  <si>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</si>
  <si>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</si>
  <si>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</si>
  <si>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</si>
  <si>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</si>
  <si>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</si>
  <si>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</si>
  <si>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</si>
  <si>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</si>
  <si>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</si>
  <si>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</si>
  <si>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</si>
  <si>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</si>
  <si>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</si>
  <si>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</si>
  <si>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</si>
  <si>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</si>
  <si>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</si>
  <si>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</si>
  <si>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</si>
  <si>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</si>
  <si>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</si>
  <si>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</si>
  <si>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</si>
  <si>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</si>
  <si>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</si>
  <si>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</si>
  <si>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</si>
  <si>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</si>
  <si>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</si>
  <si>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</si>
  <si>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</si>
  <si>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</si>
  <si>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</si>
  <si>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</si>
  <si>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</si>
  <si>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</si>
  <si>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</si>
  <si>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</si>
  <si>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</si>
  <si>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</si>
  <si>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</si>
  <si>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</si>
  <si>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</si>
  <si>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</si>
  <si>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</si>
  <si>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</si>
  <si>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</si>
  <si>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</si>
  <si>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</si>
  <si>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</si>
  <si>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</si>
  <si>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</si>
  <si>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</si>
  <si>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</si>
  <si>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</si>
  <si>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</si>
  <si>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</si>
  <si>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</si>
  <si>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</si>
  <si>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</si>
  <si>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</si>
  <si>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</si>
  <si>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</si>
  <si>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</si>
  <si>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</si>
  <si>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</si>
  <si>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</si>
  <si>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</si>
  <si>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</si>
  <si>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</si>
  <si>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</si>
  <si>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</si>
  <si>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</si>
  <si>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</si>
  <si>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</si>
  <si>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</si>
  <si>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</si>
  <si>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</si>
  <si>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</si>
  <si>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</si>
  <si>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</si>
  <si>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</si>
  <si>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</si>
  <si>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</si>
  <si>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</si>
  <si>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</si>
  <si>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</si>
  <si>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</si>
  <si>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</si>
  <si>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</si>
  <si>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</si>
  <si>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</si>
  <si>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</si>
  <si>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</si>
  <si>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</si>
  <si>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</si>
  <si>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</si>
  <si>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</si>
  <si>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</si>
  <si>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</si>
  <si>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</si>
  <si>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</si>
  <si>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</si>
  <si>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</si>
  <si>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</si>
  <si>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</si>
  <si>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</si>
  <si>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</si>
  <si>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</si>
  <si>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</si>
  <si>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</si>
  <si>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</si>
  <si>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</si>
  <si>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</si>
  <si>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</si>
  <si>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</si>
  <si>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</si>
  <si>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</si>
  <si>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</si>
  <si>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</si>
  <si>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</si>
  <si>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</si>
  <si>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</si>
  <si>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</si>
  <si>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</si>
  <si>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</si>
  <si>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</si>
  <si>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</si>
  <si>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</si>
  <si>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</si>
  <si>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</si>
  <si>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</si>
  <si>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</si>
  <si>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</si>
  <si>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</si>
  <si>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</si>
  <si>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</si>
  <si>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</si>
  <si>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</si>
  <si>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</si>
  <si>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</si>
  <si>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</si>
  <si>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</si>
  <si>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</si>
  <si>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</si>
  <si>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</si>
  <si>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</si>
  <si>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</si>
  <si>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</si>
  <si>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</si>
  <si>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</si>
  <si>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</si>
  <si>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</si>
  <si>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</si>
  <si>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</si>
  <si>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</si>
  <si>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</si>
  <si>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</si>
  <si>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</si>
  <si>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</si>
  <si>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</si>
  <si>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</si>
  <si>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</si>
  <si>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</si>
  <si>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</si>
  <si>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</si>
  <si>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</si>
  <si>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</si>
  <si>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</si>
  <si>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</si>
  <si>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</si>
  <si>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</si>
  <si>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</si>
  <si>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</si>
  <si>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</si>
  <si>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</si>
  <si>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</si>
  <si>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</si>
  <si>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</si>
  <si>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</si>
  <si>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</si>
  <si>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</si>
  <si>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</si>
  <si>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</si>
  <si>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</si>
  <si>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</si>
  <si>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</si>
  <si>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</si>
  <si>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</si>
  <si>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</si>
  <si>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</si>
  <si>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</si>
  <si>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</si>
  <si>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</si>
  <si>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</si>
  <si>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</si>
  <si>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</si>
  <si>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</si>
  <si>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</si>
  <si>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</si>
  <si>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</si>
  <si>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</si>
  <si>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</si>
  <si>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</si>
  <si>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</si>
  <si>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</si>
  <si>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</si>
  <si>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</si>
  <si>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</si>
  <si>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</si>
  <si>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</si>
  <si>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</si>
  <si>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</si>
  <si>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</si>
  <si>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</si>
  <si>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</si>
  <si>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</si>
  <si>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</si>
  <si>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</si>
  <si>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</si>
  <si>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</si>
  <si>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</si>
  <si>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</si>
  <si>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</si>
  <si>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</si>
  <si>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</si>
  <si>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</si>
  <si>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</si>
  <si>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</si>
  <si>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</si>
  <si>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</si>
  <si>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</si>
  <si>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</si>
  <si>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</si>
  <si>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</si>
  <si>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</si>
  <si>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</si>
  <si>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</si>
  <si>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</si>
  <si>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</si>
  <si>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</si>
  <si>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</si>
  <si>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</si>
  <si>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</si>
  <si>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</si>
  <si>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</si>
  <si>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</si>
  <si>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</si>
  <si>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</si>
  <si>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</si>
  <si>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</si>
  <si>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</si>
  <si>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</si>
  <si>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</si>
  <si>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</si>
  <si>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</si>
  <si>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</si>
  <si>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</si>
  <si>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</si>
  <si>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</si>
  <si>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</si>
  <si>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</si>
  <si>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</si>
  <si>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</si>
  <si>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PCM-20251118-00000750</t>
  </si>
  <si>
    <t>Emergency</t>
  </si>
  <si>
    <t>ETA 75 mins</t>
  </si>
  <si>
    <t>PCM-20251118-00000837</t>
  </si>
  <si>
    <t xml:space="preserve"> PCM-20250215-00000830 </t>
  </si>
  <si>
    <t>LTE site still down and  site located in aramco area access issue need special permission</t>
  </si>
  <si>
    <t>PCM-20251118-00000769</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</si>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</sst>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316.54964895833109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7.2692939815169666E-2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9.338738425867632E-2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45979.498074884257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45979.498074884257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45979.498074884257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45979.498074884257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45979.498074884257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45979.498074884257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45979.498074884257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45979.498074884257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45979.498074884257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45979.498074884257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45979.498074884257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45979.498074884257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45979.498074884257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45979.498074884257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45979.498074884257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45979.498074884257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45979.498074884257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45979.498074884257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45979.498074884257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45979.498074884257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45979.498074884257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45979.498074884257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45979.498074884257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45979.498074884257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45979.498074884257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45979.498074884257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45979.498074884257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45979.498074884257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45979.498074884257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45979.498074884257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45979.498074884257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45979.498074884257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45979.498074884257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45979.498074884257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45979.498074884257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45979.498074884257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45979.498074884257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45979.498074884257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45979.498074884257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45979.498074884257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45979.498074884257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45979.498074884257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45979.498074884257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45979.498074884257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45979.498074884257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45979.498074884257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45979.498074884257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45979.498074884257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45979.498074884257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45979.498074884257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45979.498074884257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45979.498074884257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45979.498074884257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45979.498074884257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45979.498074884257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45979.498074884257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45979.498074884257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45979.498074884257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45979.498074884257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45979.498074884257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45979.498074884257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45979.498074884257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45979.498074884257</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154.49823692129576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39108</v>
      </c>
      <c r="B4" s="18" t="str">
        <f>IFERROR(VLOOKUP(D4,DB!A:K,11,0),"")</f>
        <v>R2</v>
      </c>
      <c r="C4" s="18">
        <v>1</v>
      </c>
      <c r="D4" s="18" t="s">
        <v>39109</v>
      </c>
      <c r="E4" s="102" t="s">
        <v>39024</v>
      </c>
      <c r="F4" s="103">
        <v>45979.404050925928</v>
      </c>
      <c r="G4" s="104">
        <f ca="1">IFERROR(NOW()-F4,"-")</f>
        <v>9.4023958328762092E-2</v>
      </c>
      <c r="H4" s="140">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45979.498074884257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45979.498074884257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45979.498074884257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45979.498074884257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45979.498074884257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45979.498074884257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45979.498074884257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45979.498074884257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45979.498074884257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45979.498074884257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45979.498074884257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45979.498074884257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45979.498074884257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45979.498074884257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45979.498074884257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45979.498074884257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45979.498074884257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45979.498074884257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45979.498074884257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45979.498074884257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45979.498074884257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45979.498074884257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45979.498074884257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45979.498074884257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45979.498074884257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45979.498074884257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45979.498074884257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45979.498074884257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45979.498074884257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45979.498074884257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45979.498074884257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45979.498074884257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45979.498074884257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45979.498074884257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45979.498074884257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45979.498074884257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45979.498074884257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45979.498074884257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45979.498074884257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45979.498074884257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45979.498074884257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45979.498074884257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45979.498074884257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45979.498074884257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45979.498074884257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45979.498074884257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45979.498074884257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45979.498074884257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45979.498074884257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45979.498074884257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45979.498074884257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45979.498074884257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45979.498074884257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45979.498074884257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45979.498074884257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45979.498074884257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45979.498074884257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45979.498074884257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45979.498074884257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45979.498074884257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45979.498074884257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45979.498074884257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45979.498074884257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45979.498074884257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45979.498074884257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45979.498074884257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45979.498074884257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45979.498074884257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45979.498074884257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45979.498074884257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45979.498074884257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45979.498074884257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45979.498074884257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45979.498074884257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45979.498074884257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45979.498074884257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45979.498074884257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45979.498074884257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45979.498074884257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45979.498074884257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45979.498074884257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45979.498074884257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45979.498074884257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45979.498074884257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45979.498074884257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45979.498074884257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45979.498074884257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45979.498074884257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45979.498074884257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45979.498074884257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45979.498074884257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45979.498074884257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45979.498074884257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45979.498074884257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45979.498074884257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45979.498074884257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45979.498074884257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45979.498074884257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45979.498074884257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45979.498074884257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45979.498074884257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45979.498074884257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45979.498074884257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45979.498074884257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45979.498074884257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45979.498074884257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45979.498074884257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45979.498074884257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45979.498074884257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45979.498074884257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45979.498074884257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45979.498074884257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45979.498074884257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45979.498074884257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45979.498074884257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45979.498074884257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45979.498074884257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45979.498074884257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45979.498074884257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45979.498074884257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45979.498074884257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45979.498074884257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45979.498074884257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45979.498074884257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45979.498074884257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45979.498074884257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45979.498074884257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45979.498074884257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45979.498074884257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45979.498074884257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45979.498074884257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45979.498074884257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45979.498074884257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45979.498074884257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45979.498074884257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45979.498074884257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45979.498074884257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45979.498074884257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45979.498074884257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45979.498074884257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45979.498074884257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45979.498074884257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45979.498074884257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45979.498074884257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45979.498074884257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45979.498074884257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45979.498074884257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45979.498074884257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45979.498074884257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45979.498074884257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45979.498074884257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45979.498074884257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45979.498074884257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45979.498074884257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45979.498074884257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45979.498074884257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45979.498074884257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45979.498074884257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45979.498074884257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45979.498074884257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45979.498074884257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45979.498074884257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45979.498074884257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45979.498074884257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45979.498074884257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45979.498074884257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45979.498074884257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45979.498074884257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45979.498074884257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45979.498074884257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45979.498074884257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45979.498074884257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45979.498074884257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45979.498074884257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45979.498074884257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45979.498074884257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45979.498074884257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45979.498074884257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45979.498074884257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45979.498074884257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45979.498074884257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45979.498074884257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45979.498074884257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45979.498074884257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45979.498074884257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45979.498074884257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45979.498074884257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45979.498074884257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45979.498074884257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45979.498074884257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45979.498074884257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45979.498074884257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45979.498074884257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45979.498074884257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45979.498074884257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45979.498074884257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16</v>
      </c>
      <c r="D2" s="61" t="s">
        <v>25415</v>
      </c>
      <c r="E2" s="18" t="s">
        <v>39112</v>
      </c>
      <c r="F2" s="20">
        <v>45979.480543981481</v>
      </c>
      <c r="G2" s="21">
        <f t="shared" ref="G2:G6" ca="1" si="0">IFERROR(NOW()-F2,"-")</f>
        <v>1.7530902776343282E-2</v>
      </c>
      <c r="H2" s="22">
        <v>45979.457557870373</v>
      </c>
      <c r="I2" s="19" t="str">
        <f>IFERROR(VLOOKUP(D2,DB!A:F,6,0),"")</f>
        <v>SCECO</v>
      </c>
      <c r="J2" s="18" t="str">
        <f>IFERROR(VLOOKUP(D2,DB!A:G,7,0),"")</f>
        <v>Dead</v>
      </c>
      <c r="K2" s="45" t="s">
        <v>39113</v>
      </c>
      <c r="L2" s="23" t="str">
        <f>IFERROR(VLOOKUP(D2,DB!A:I,9,0),"")</f>
        <v>Latis</v>
      </c>
    </row>
    <row r="3" spans="1:13" ht="15" customHeight="1">
      <c r="A3" s="19" t="s">
        <v>39114</v>
      </c>
      <c r="B3" s="61" t="str">
        <f>IFERROR(VLOOKUP(D3,DB!A:K,11,0),"")</f>
        <v>R3</v>
      </c>
      <c r="C3" s="18">
        <v>1</v>
      </c>
      <c r="D3" s="61" t="s">
        <v>25411</v>
      </c>
      <c r="E3" s="18" t="s">
        <v>39021</v>
      </c>
      <c r="F3" s="20">
        <v>45979.492060185185</v>
      </c>
      <c r="G3" s="21">
        <f t="shared" ca="1" si="0"/>
        <v>6.0146990726934746E-3</v>
      </c>
      <c r="H3" s="22">
        <v>45979.449953703705</v>
      </c>
      <c r="I3" s="19" t="str">
        <f>IFERROR(VLOOKUP(D3,DB!A:F,6,0),"")</f>
        <v>SCECO</v>
      </c>
      <c r="J3" s="18" t="str">
        <f>IFERROR(VLOOKUP(D3,DB!A:G,7,0),"")</f>
        <v>Vandalized</v>
      </c>
      <c r="K3" s="45" t="s">
        <v>39113</v>
      </c>
      <c r="L3" s="23" t="str">
        <f>IFERROR(VLOOKUP(D3,DB!A:I,9,0),"")</f>
        <v>Latis</v>
      </c>
    </row>
    <row r="4" spans="1:13" ht="15" customHeight="1">
      <c r="A4" s="19" t="s">
        <v>39111</v>
      </c>
      <c r="B4" s="61" t="str">
        <f>IFERROR(VLOOKUP(D4,DB!A:K,11,0),"")</f>
        <v>R3</v>
      </c>
      <c r="C4" s="18">
        <v>1</v>
      </c>
      <c r="D4" s="61" t="s">
        <v>25419</v>
      </c>
      <c r="E4" s="61" t="s">
        <v>39021</v>
      </c>
      <c r="F4" s="20">
        <v>45979.462372685186</v>
      </c>
      <c r="G4" s="21">
        <f t="shared" ca="1" si="0"/>
        <v>3.5702199071238283E-2</v>
      </c>
      <c r="H4" s="22">
        <v>45979.45753472222</v>
      </c>
      <c r="I4" s="19" t="str">
        <f>IFERROR(VLOOKUP(D4,DB!A:F,6,0),"")</f>
        <v>SCECO</v>
      </c>
      <c r="J4" s="18" t="str">
        <f>IFERROR(VLOOKUP(D4,DB!A:G,7,0),"")</f>
        <v>Weak</v>
      </c>
      <c r="K4" s="45" t="s">
        <v>39113</v>
      </c>
      <c r="L4" s="23" t="str">
        <f>IFERROR(VLOOKUP(D4,DB!A:I,9,0),"")</f>
        <v>Latis</v>
      </c>
    </row>
    <row r="5" spans="1:13" ht="15" customHeight="1">
      <c r="A5" s="19"/>
      <c r="B5" s="61" t="str">
        <f>IFERROR(VLOOKUP(D5,DB!A:K,11,0),"")</f>
        <v/>
      </c>
      <c r="C5" s="18"/>
      <c r="D5" s="61"/>
      <c r="E5" s="61"/>
      <c r="F5" s="20"/>
      <c r="G5" s="21">
        <f t="shared" ca="1" si="0"/>
        <v>45979.498074884257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45979.498074884257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ref="G7:G70" ca="1" si="1">IFERROR(NOW()-F7,"-")</f>
        <v>45979.498074884257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45979.498074884257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45979.498074884257</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45979.498074884257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45979.498074884257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45979.498074884257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45979.498074884257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45979.498074884257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45979.498074884257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45979.498074884257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45979.498074884257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45979.498074884257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45979.498074884257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45979.498074884257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45979.498074884257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45979.498074884257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45979.498074884257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45979.498074884257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45979.498074884257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45979.498074884257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45979.498074884257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45979.498074884257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45979.498074884257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45979.498074884257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45979.498074884257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45979.498074884257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45979.498074884257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45979.498074884257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45979.498074884257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45979.498074884257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45979.498074884257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45979.498074884257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45979.498074884257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45979.498074884257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45979.498074884257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45979.498074884257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45979.498074884257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45979.498074884257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45979.498074884257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45979.498074884257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45979.498074884257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45979.498074884257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45979.498074884257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45979.498074884257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45979.498074884257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45979.498074884257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45979.498074884257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45979.498074884257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45979.498074884257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45979.498074884257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45979.498074884257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45979.498074884257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45979.498074884257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45979.498074884257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45979.498074884257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45979.498074884257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45979.498074884257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45979.498074884257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45979.498074884257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45979.498074884257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45979.498074884257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45979.498074884257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45979.498074884257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45979.498074884257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45979.498074884257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45979.498074884257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45979.498074884257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45979.498074884257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45979.498074884257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45979.498074884257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45979.498074884257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45979.498074884257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45979.498074884257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45979.498074884257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45979.498074884257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45979.498074884257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45979.498074884257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45979.498074884257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45979.498074884257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45979.498074884257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45979.498074884257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45979.498074884257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45979.498074884257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45979.498074884257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45979.498074884257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45979.498074884257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45979.498074884257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45979.498074884257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45979.498074884257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45979.498074884257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45979.498074884257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45979.498074884257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45979.498074884257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45979.498074884257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45979.498074884257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45979.498074884257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45979.498074884257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45979.498074884257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45979.498074884257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45979.498074884257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45979.498074884257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45979.498074884257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45979.498074884257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45979.498074884257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45979.498074884257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45979.498074884257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45979.498074884257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45979.498074884257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45979.498074884257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45979.498074884257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45979.498074884257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45979.498074884257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45979.498074884257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45979.498074884257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45979.498074884257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45979.498074884257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45979.498074884257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45979.498074884257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45979.498074884257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45979.498074884257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45979.498074884257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45979.498074884257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45979.498074884257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45979.498074884257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45979.498074884257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45979.498074884257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45979.498074884257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45979.498074884257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45979.498074884257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45979.498074884257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45979.498074884257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45979.498074884257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45979.498074884257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45979.498074884257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45979.498074884257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45979.498074884257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45979.498074884257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45979.498074884257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45979.498074884257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45979.498074884257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45979.498074884257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45979.498074884257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45979.498074884257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45979.498074884257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45979.498074884257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45979.498074884257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45979.498074884257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45979.498074884257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45979.498074884257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45979.498074884257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45979.498074884257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45979.498074884257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45979.498074884257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45979.498074884257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45979.498074884257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45979.498074884257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45979.498074884257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45979.498074884257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45979.498074884257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45979.498074884257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45979.498074884257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45979.498074884257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45979.498074884257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45979.498074884257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45979.498074884257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45979.498074884257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45979.498074884257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45979.498074884257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45979.498074884257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45979.498074884257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45979.498074884257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45979.498074884257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45979.498074884257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45979.498074884257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45979.498074884257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45979.498074884257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45979.498074884257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45979.498074884257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45979.498074884257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45979.498074884257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45979.498074884257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45979.498074884257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45979.498074884257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45979.498074884257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45979.498074884257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45979.498074884257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45979.498074884257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45979.498074884257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45979.498074884257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45979.498074884257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45979.498074884257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45979.498074884257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45979.498074884257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45979.498074884257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45979.498074884257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45979.498074884257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45979.498074884257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45979.498074884257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45979.498074884257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45979.498074884257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45979.498074884257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45979.498074884257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45979.498074884257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45979.498074884257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45979.498074884257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45979.498074884257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45979.498074884257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45979.498074884257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45979.498074884257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45979.498074884257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45979.498074884257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45979.498074884257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45979.498074884257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45979.498074884257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45979.498074884257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45979.498074884257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45979.498074884257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45979.498074884257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45979.498074884257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45979.498074884257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45979.498074884257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45979.498074884257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45979.498074884257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45979.498074884257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45979.498074884257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45979.498074884257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45979.498074884257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45979.498074884257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45979.498074884257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45979.498074884257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45979.498074884257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45979.498074884257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45979.498074884257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45979.498074884257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45979.498074884257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45979.498074884257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45979.498074884257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45979.498074884257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45979.498074884257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45979.498074884257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45979.498074884257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45979.498074884257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45979.498074884257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45979.498074884257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45979.498074884257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45979.498074884257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45979.498074884257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45979.498074884257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45979.498074884257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45979.498074884257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45979.498074884257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45979.498074884257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45979.498074884257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45979.498074884257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45979.498074884257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45979.498074884257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45979.498074884257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45979.498074884257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45979.498074884257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45979.498074884257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45979.498074884257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45979.498074884257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45979.498074884257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45979.498074884257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45979.498074884257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45979.498074884257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45979.498074884257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45979.498074884257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45979.498074884257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45979.498074884257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45979.498074884257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45979.498074884257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45979.498074884257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45979.498074884257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45979.498074884257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45979.498074884257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45979.498074884257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45979.498074884257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45979.498074884257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45979.498074884257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45979.498074884257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45979.498074884257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45979.498074884257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45979.498074884257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45979.498074884257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45979.498074884257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45979.498074884257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45979.498074884257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45979.498074884257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45979.498074884257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45979.498074884257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45979.498074884257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45979.498074884257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45979.498074884257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45979.498074884257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45979.498074884257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45979.498074884257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45979.498074884257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45979.498074884257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45979.498074884257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45979.498074884257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45979.498074884257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45979.498074884257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45979.498074884257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45979.498074884257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45979.498074884257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45979.498074884257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45979.498074884257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45979.498074884257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45979.498074884257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45979.498074884257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45979.498074884257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45979.498074884257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45979.498074884257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45979.498074884257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45979.498074884257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45979.498074884257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45979.498074884257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45979.498074884257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45979.498074884257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45979.498074884257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45979.498074884257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45979.498074884257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45979.498074884257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45979.498074884257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45979.498074884257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45979.498074884257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45979.498074884257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45979.498074884257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45979.498074884257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45979.498074884257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45979.498074884257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45979.498074884257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45979.498074884257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45979.498074884257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45979.498074884257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45979.498074884257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45979.498074884257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45979.498074884257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45979.498074884257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45979.498074884257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45979.498074884257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45979.498074884257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45979.498074884257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45979.498074884257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45979.498074884257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45979.498074884257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45979.498074884257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45979.498074884257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45979.498074884257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45979.498074884257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45979.498074884257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45979.498074884257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45979.498074884257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45979.498074884257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45979.498074884257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45979.498074884257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45979.498074884257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45979.498074884257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45979.498074884257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45979.498074884257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45979.498074884257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45979.498074884257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45979.498074884257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45979.498074884257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45979.498074884257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45979.498074884257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45979.498074884257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45979.498074884257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45979.498074884257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45979.498074884257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45979.498074884257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45979.498074884257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45979.498074884257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45979.498074884257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45979.498074884257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45979.498074884257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45979.498074884257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45979.498074884257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45979.498074884257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45979.498074884257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45979.498074884257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45979.498074884257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45979.498074884257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45979.498074884257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45979.498074884257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45979.498074884257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45979.498074884257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45979.498074884257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45979.498074884257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45979.498074884257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45979.498074884257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45979.498074884257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45979.498074884257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45979.498074884257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45979.498074884257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45979.498074884257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45979.498074884257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45979.498074884257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45979.498074884257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45979.498074884257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45979.498074884257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45979.498074884257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45979.498074884257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45979.498074884257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45979.498074884257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45979.498074884257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45979.498074884257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45979.498074884257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45979.498074884257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45979.498074884257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45979.498074884257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45979.498074884257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45979.498074884257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45979.498074884257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45979.498074884257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45979.498074884257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45979.498074884257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45979.498074884257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45979.498074884257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45979.498074884257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45979.498074884257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45979.498074884257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45979.498074884257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45979.498074884257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45979.498074884257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45979.498074884257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45979.498074884257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45979.498074884257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45979.498074884257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45979.498074884257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45979.498074884257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45979.498074884257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45979.498074884257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45979.498074884257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45979.498074884257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45979.498074884257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45979.498074884257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45979.498074884257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45979.498074884257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45979.498074884257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45979.498074884257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45979.498074884257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45979.498074884257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45979.498074884257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45979.498074884257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45979.498074884257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45979.498074884257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45979.498074884257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45979.498074884257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45979.498074884257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45979.498074884257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45979.498074884257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45979.498074884257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45979.498074884257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45979.498074884257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45979.498074884257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45979.498074884257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45979.498074884257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45979.498074884257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45979.498074884257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45979.498074884257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45979.498074884257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45979.498074884257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45979.498074884257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45979.498074884257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45979.498074884257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45979.498074884257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45979.498074884257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45979.498074884257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45979.498074884257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45979.498074884257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45979.498074884257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45979.498074884257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45979.498074884257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45979.498074884257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45979.498074884257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45979.498074884257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45979.498074884257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45979.498074884257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45979.498074884257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45979.498074884257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45979.498074884257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45979.498074884257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45979.498074884257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45979.498074884257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45979.498074884257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45979.498074884257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45979.498074884257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45979.498074884257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45979.498074884257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45979.498074884257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45979.498074884257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45979.498074884257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45979.498074884257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45979.498074884257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45979.498074884257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45979.498074884257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45979.498074884257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45979.498074884257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45979.498074884257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45979.498074884257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45979.498074884257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45979.498074884257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45979.498074884257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45979.498074884257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45979.498074884257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45979.498074884257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45979.498074884257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45979.498074884257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45979.498074884257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45979.498074884257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45979.498074884257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45979.498074884257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45979.498074884257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45979.498074884257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45979.498074884257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45979.498074884257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45979.498074884257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45979.498074884257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45979.498074884257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45979.498074884257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45979.498074884257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45979.498074884257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45979.498074884257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45979.498074884257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45979.498074884257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45979.498074884257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45979.498074884257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45979.498074884257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45979.498074884257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45979.498074884257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45979.498074884257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45979.498074884257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45979.498074884257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45979.498074884257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45979.498074884257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45979.498074884257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45979.498074884257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45979.498074884257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45979.498074884257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45979.498074884257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45979.498074884257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45979.498074884257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45979.498074884257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45979.498074884257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45979.498074884257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45979.498074884257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45979.498074884257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45979.498074884257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45979.498074884257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45979.498074884257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45979.498074884257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45979.498074884257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45979.498074884257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45979.498074884257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45979.498074884257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45979.498074884257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45979.498074884257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45979.498074884257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45979.498074884257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45979.498074884257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45979.498074884257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45979.498074884257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45979.498074884257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45979.498074884257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45979.498074884257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45979.498074884257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45979.498074884257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45979.498074884257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45979.498074884257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45979.498074884257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45979.498074884257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45979.498074884257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45979.498074884257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45979.498074884257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45979.498074884257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45979.498074884257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45979.498074884257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45979.498074884257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45979.498074884257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45979.498074884257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45979.498074884257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45979.498074884257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45979.498074884257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45979.498074884257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45979.498074884257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45979.498074884257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45979.498074884257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45979.498074884257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45979.498074884257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45979.498074884257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45979.498074884257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45979.498074884257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45979.498074884257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45979.498074884257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45979.498074884257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45979.498074884257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45979.498074884257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45979.498074884257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45979.498074884257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45979.498074884257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45979.498074884257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45979.498074884257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45979.498074884257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45979.498074884257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45979.498074884257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45979.498074884257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45979.498074884257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45979.498074884257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45979.498074884257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45979.498074884257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45979.498074884257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45979.498074884257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45979.498074884257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45979.498074884257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45979.498074884257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45979.498074884257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45979.498074884257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45979.498074884257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45979.498074884257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45979.498074884257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45979.498074884257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45979.498074884257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45979.498074884257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45979.498074884257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45979.498074884257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45979.498074884257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45979.498074884257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45979.498074884257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45979.498074884257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45979.498074884257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45979.498074884257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45979.498074884257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45979.498074884257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45979.498074884257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45979.498074884257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45979.498074884257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45979.498074884257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45979.498074884257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45979.498074884257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45979.498074884257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45979.498074884257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45979.498074884257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45979.498074884257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45979.498074884257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45979.498074884257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45979.498074884257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45979.498074884257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45979.498074884257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45979.498074884257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45979.498074884257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45979.498074884257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45979.498074884257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45979.498074884257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45979.498074884257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45979.498074884257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45979.498074884257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45979.498074884257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45979.498074884257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45979.498074884257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45979.498074884257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45979.498074884257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45979.498074884257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45979.498074884257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45979.498074884257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45979.498074884257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45979.498074884257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45979.498074884257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45979.498074884257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45979.498074884257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45979.498074884257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45979.498074884257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45979.498074884257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45979.498074884257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45979.498074884257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45979.498074884257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45979.498074884257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45979.498074884257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45979.498074884257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45979.498074884257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45979.498074884257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45979.498074884257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45979.498074884257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45979.498074884257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45979.498074884257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45979.498074884257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45979.498074884257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45979.498074884257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45979.498074884257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45979.498074884257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45979.498074884257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45979.498074884257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45979.498074884257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45979.498074884257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45979.498074884257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45979.498074884257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45979.498074884257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45979.498074884257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45979.498074884257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45979.498074884257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45979.498074884257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45979.498074884257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45979.498074884257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45979.498074884257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45979.498074884257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45979.498074884257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45979.498074884257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45979.498074884257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45979.498074884257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45979.498074884257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45979.498074884257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45979.498074884257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45979.498074884257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45979.498074884257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45979.498074884257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45979.498074884257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45979.498074884257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45979.498074884257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45979.498074884257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45979.498074884257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45979.498074884257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45979.498074884257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45979.498074884257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45979.498074884257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45979.498074884257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45979.498074884257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45979.498074884257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45979.498074884257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45979.498074884257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45979.498074884257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45979.498074884257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45979.498074884257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45979.498074884257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45979.498074884257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45979.498074884257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45979.498074884257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45979.498074884257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45979.498074884257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45979.498074884257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45979.498074884257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45979.498074884257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45979.498074884257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45979.498074884257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45979.498074884257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45979.498074884257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45979.498074884257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45979.498074884257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45979.498074884257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45979.498074884257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45979.498074884257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45979.498074884257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45979.498074884257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45979.498074884257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45979.498074884257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45979.498074884257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45979.498074884257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45979.498074884257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45979.498074884257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45979.498074884257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45979.498074884257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45979.498074884257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45979.498074884257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45979.498074884257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45979.498074884257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45979.498074884257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45979.498074884257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45979.498074884257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45979.498074884257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45979.498074884257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45979.498074884257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45979.498074884257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45979.498074884257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45979.498074884257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45979.498074884257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45979.498074884257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45979.498074884257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45979.498074884257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45979.498074884257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45979.498074884257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45979.498074884257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45979.498074884257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45979.498074884257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45979.498074884257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45979.498074884257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45979.498074884257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45979.498074884257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45979.498074884257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45979.498074884257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45979.498074884257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45979.498074884257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45979.498074884257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45979.498074884257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45979.498074884257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45979.498074884257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45979.498074884257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45979.498074884257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45979.498074884257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45979.498074884257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45979.498074884257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45979.498074884257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45979.498074884257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45979.498074884257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45979.498074884257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45979.498074884257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45979.498074884257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45979.498074884257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45979.498074884257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45979.498074884257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45979.498074884257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45979.498074884257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45979.498074884257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45979.498074884257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45979.498074884257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45979.498074884257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45979.498074884257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45979.498074884257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45979.498074884257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45979.498074884257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45979.498074884257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45979.498074884257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45979.498074884257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45979.498074884257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45979.498074884257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45979.498074884257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45979.498074884257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45979.498074884257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45979.498074884257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45979.498074884257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45979.498074884257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45979.498074884257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45979.498074884257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45979.498074884257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45979.498074884257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45979.498074884257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45979.498074884257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45979.498074884257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45979.498074884257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45979.498074884257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45979.498074884257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45979.498074884257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45979.498074884257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45979.498074884257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45979.498074884257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45979.498074884257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45979.498074884257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45979.498074884257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45979.498074884257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45979.498074884257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45979.498074884257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45979.498074884257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45979.498074884257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45979.498074884257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45979.498074884257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45979.498074884257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45979.498074884257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45979.498074884257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45979.498074884257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45979.498074884257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45979.498074884257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45979.498074884257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45979.498074884257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45979.498074884257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45979.498074884257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45979.498074884257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45979.498074884257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45979.498074884257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45979.498074884257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45979.498074884257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45979.498074884257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45979.498074884257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45979.498074884257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45979.498074884257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45979.498074884257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45979.498074884257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45979.498074884257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45979.498074884257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45979.498074884257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45979.498074884257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45979.498074884257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45979.498074884257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45979.498074884257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45979.498074884257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45979.498074884257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45979.498074884257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45979.498074884257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45979.498074884257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45979.498074884257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45979.498074884257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45979.498074884257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45979.498074884257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45979.498074884257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45979.498074884257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45979.498074884257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45979.498074884257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45979.498074884257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45979.498074884257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45979.498074884257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45979.498074884257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45979.498074884257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45979.498074884257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45979.498074884257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45979.498074884257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45979.498074884257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45979.498074884257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45979.498074884257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45979.498074884257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45979.498074884257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45979.498074884257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45979.498074884257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45979.498074884257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45979.498074884257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45979.498074884257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45979.498074884257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45979.498074884257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45979.498074884257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45979.498074884257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45979.498074884257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45979.498074884257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45979.498074884257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45979.498074884257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45979.498074884257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45979.498074884257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45979.498074884257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45979.498074884257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45979.498074884257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45979.498074884257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45979.498074884257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45979.498074884257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45979.498074884257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45979.498074884257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45979.498074884257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45979.498074884257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45979.498074884257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45979.498074884257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45979.498074884257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45979.498074884257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45979.498074884257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45979.498074884257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45979.498074884257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45979.498074884257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45979.498074884257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45979.498074884257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45979.498074884257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45979.498074884257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45979.498074884257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45979.498074884257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45979.498074884257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45979.498074884257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45979.498074884257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45979.498074884257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45979.498074884257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45979.498074884257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45979.498074884257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45979.498074884257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45979.498074884257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45979.498074884257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45979.498074884257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45979.498074884257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45979.498074884257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45979.498074884257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45979.498074884257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45979.498074884257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45979.498074884257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45979.498074884257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45979.498074884257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45979.498074884257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45979.498074884257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45979.498074884257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45979.498074884257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45979.498074884257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45979.498074884257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45979.498074884257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45979.498074884257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45979.498074884257</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tabSelected="1" workbookViewId="0">
      <selection activeCell="C3" sqref="C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276.01735729166103</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1</v>
      </c>
      <c r="D3" s="91" t="s">
        <v>34938</v>
      </c>
      <c r="E3" s="94" t="s">
        <v>39021</v>
      </c>
      <c r="F3" s="95">
        <v>45979.466886574075</v>
      </c>
      <c r="G3" s="96">
        <f ca="1">IFERROR(NOW()-F3,"")</f>
        <v>3.1188310182187706E-2</v>
      </c>
      <c r="H3" s="95">
        <v>45979.454513888886</v>
      </c>
      <c r="I3" s="113" t="str">
        <f>IFERROR(VLOOKUP(D3,DB!A:F,6,0),"")</f>
        <v>SCECO</v>
      </c>
      <c r="J3" s="113" t="str">
        <f>IFERROR(VLOOKUP(D3,DB!A:G,7,0),"")</f>
        <v>Vandalized</v>
      </c>
      <c r="K3" s="97" t="s">
        <v>39118</v>
      </c>
      <c r="L3" s="91" t="str">
        <f>IFERROR(VLOOKUP(D3,DB!A:I,9,0),"")</f>
        <v>Latis</v>
      </c>
    </row>
    <row r="4" spans="1:16" ht="15" customHeight="1">
      <c r="A4" s="113"/>
      <c r="B4" s="113" t="str">
        <f>IFERROR(VLOOKUP(D4,DB!A:K,11,0),"")</f>
        <v/>
      </c>
      <c r="C4" s="93"/>
      <c r="D4" s="91"/>
      <c r="E4" s="94"/>
      <c r="F4" s="95"/>
      <c r="G4" s="96">
        <f ca="1">IFERROR(NOW()-F4,"")</f>
        <v>45979.498074884257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45979.498074884257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45979.498074884257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45979.498074884257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45979.498074884257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45979.498074884257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45979.498074884257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45979.498074884257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45979.498074884257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45979.498074884257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45979.498074884257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45979.498074884257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45979.498074884257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45979.498074884257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45979.498074884257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45979.498074884257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45979.498074884257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45979.498074884257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45979.498074884257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45979.498074884257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45979.498074884257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45979.498074884257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45979.498074884257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45979.498074884257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45979.498074884257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45979.498074884257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45979.498074884257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45979.498074884257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45979.498074884257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45979.498074884257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45979.498074884257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45979.498074884257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45979.498074884257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45979.498074884257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45979.498074884257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45979.498074884257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45979.498074884257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45979.498074884257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45979.498074884257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45979.498074884257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45979.498074884257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45979.498074884257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45979.498074884257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45979.498074884257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45979.498074884257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45979.498074884257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45979.498074884257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45979.498074884257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45979.498074884257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45979.498074884257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45979.498074884257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45979.498074884257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45979.498074884257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45979.498074884257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45979.498074884257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45979.498074884257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45979.498074884257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45979.498074884257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45979.498074884257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45979.498074884257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45979.498074884257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45979.498074884257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45979.498074884257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45979.498074884257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45979.498074884257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45979.498074884257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45979.498074884257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45979.498074884257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45979.498074884257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45979.498074884257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45979.498074884257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45979.498074884257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45979.498074884257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45979.498074884257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45979.498074884257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45979.498074884257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45979.498074884257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45979.498074884257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45979.498074884257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45979.498074884257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45979.498074884257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45979.498074884257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45979.498074884257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45979.498074884257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45979.498074884257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45979.498074884257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45979.498074884257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45979.498074884257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45979.498074884257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45979.498074884257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45979.498074884257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45979.498074884257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45979.498074884257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45979.498074884257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45979.498074884257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45979.498074884257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45979.498074884257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45979.498074884257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45979.498074884257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45979.498074884257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45979.498074884257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45979.498074884257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45979.498074884257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45979.498074884257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45979.498074884257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45979.498074884257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45979.498074884257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45979.498074884257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45979.498074884257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45979.498074884257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45979.498074884257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45979.498074884257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45979.498074884257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45979.498074884257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45979.498074884257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45979.498074884257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45979.498074884257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45979.498074884257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45979.498074884257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45979.498074884257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45979.498074884257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45979.498074884257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45979.498074884257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45979.498074884257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45979.498074884257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45979.498074884257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45979.498074884257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45979.498074884257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45979.498074884257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45979.498074884257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45979.498074884257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45979.498074884257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45979.498074884257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45979.498074884257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45979.498074884257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45979.498074884257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45979.498074884257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45979.498074884257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45979.498074884257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45979.498074884257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45979.498074884257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45979.498074884257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45979.498074884257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45979.498074884257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45979.498074884257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45979.498074884257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45979.498074884257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45979.498074884257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45979.498074884257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45979.498074884257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45979.498074884257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45979.498074884257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45979.498074884257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45979.498074884257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45979.498074884257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45979.498074884257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45979.498074884257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45979.498074884257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45979.498074884257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45979.498074884257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45979.498074884257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45979.498074884257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45979.498074884257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45979.498074884257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45979.498074884257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45979.498074884257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45979.498074884257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45979.498074884257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45979.498074884257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45979.498074884257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45979.498074884257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45979.498074884257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45979.498074884257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45979.498074884257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45979.498074884257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45979.498074884257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45979.498074884257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45979.498074884257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45979.498074884257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45979.498074884257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45979.498074884257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45979.498074884257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45979.498074884257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45979.498074884257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45979.498074884257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45979.498074884257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45979.498074884257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45979.498074884257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45979.498074884257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45979.498074884257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45979.498074884257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45979.498074884257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45979.498074884257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45979.498074884257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45979.498074884257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45979.498074884257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45979.498074884257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45979.498074884257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45979.498074884257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45979.498074884257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45979.498074884257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45979.498074884257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45979.498074884257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45979.498074884257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45979.498074884257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45979.498074884257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45979.498074884257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45979.498074884257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45979.498074884257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45979.498074884257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45979.498074884257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45979.498074884257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45979.498074884257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45979.498074884257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45979.498074884257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45979.498074884257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45979.498074884257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45979.498074884257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45979.498074884257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45979.498074884257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45979.498074884257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45979.498074884257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45979.498074884257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45979.498074884257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45979.498074884257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45979.498074884257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45979.498074884257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45979.498074884257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45979.498074884257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45979.498074884257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45979.498074884257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45979.498074884257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45979.498074884257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45979.498074884257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45979.498074884257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45979.498074884257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45979.498074884257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45979.498074884257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45979.498074884257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45979.498074884257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45979.498074884257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45979.498074884257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45979.498074884257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45979.498074884257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45979.498074884257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45979.498074884257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45979.498074884257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45979.498074884257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45979.498074884257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45979.498074884257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45979.498074884257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45979.498074884257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45979.498074884257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45979.498074884257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45979.498074884257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45979.498074884257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45979.498074884257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45979.498074884257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45979.498074884257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45979.498074884257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45979.498074884257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45979.498074884257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45979.498074884257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45979.498074884257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45979.498074884257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45979.498074884257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45979.498074884257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45979.498074884257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45979.498074884257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45979.498074884257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45979.498074884257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45979.498074884257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45979.498074884257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45979.498074884257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45979.498074884257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45979.498074884257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45979.498074884257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45979.498074884257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45979.498074884257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45979.498074884257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45979.498074884257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45979.498074884257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45979.498074884257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45979.498074884257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45979.498074884257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45979.498074884257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45979.498074884257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45979.498074884257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45979.498074884257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45979.498074884257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45979.498074884257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45979.498074884257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45979.498074884257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45979.498074884257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45979.498074884257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45979.498074884257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45979.498074884257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45979.498074884257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45979.498074884257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45979.498074884257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45979.498074884257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45979.498074884257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45979.498074884257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45979.498074884257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45979.498074884257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45979.498074884257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45979.498074884257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45979.498074884257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45979.498074884257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45979.498074884257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45979.498074884257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45979.498074884257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45979.498074884257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45979.498074884257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45979.498074884257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45979.498074884257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45979.498074884257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45979.498074884257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45979.498074884257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45979.498074884257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45979.498074884257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45979.498074884257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45979.498074884257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45979.498074884257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45979.498074884257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45979.498074884257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45979.498074884257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45979.498074884257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45979.498074884257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45979.498074884257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45979.498074884257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45979.498074884257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45979.498074884257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45979.498074884257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45979.498074884257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45979.498074884257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45979.498074884257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45979.498074884257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45979.498074884257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45979.498074884257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45979.498074884257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45979.498074884257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45979.498074884257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45979.498074884257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45979.498074884257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45979.498074884257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45979.498074884257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45979.498074884257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45979.498074884257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45979.498074884257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45979.498074884257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45979.498074884257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45979.498074884257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45979.498074884257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45979.498074884257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45979.498074884257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45979.498074884257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45979.498074884257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45979.498074884257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45979.498074884257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45979.498074884257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45979.498074884257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45979.498074884257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45979.498074884257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45979.498074884257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45979.498074884257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45979.498074884257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45979.498074884257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45979.498074884257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45979.498074884257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45979.498074884257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45979.498074884257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45979.498074884257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45979.498074884257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45979.498074884257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45979.498074884257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45979.498074884257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45979.498074884257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45979.498074884257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45979.498074884257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45979.498074884257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45979.498074884257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45979.498074884257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45979.498074884257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45979.498074884257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45979.498074884257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45979.498074884257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45979.498074884257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45979.498074884257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45979.498074884257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45979.498074884257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45979.498074884257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45979.498074884257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45979.498074884257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45979.498074884257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45979.498074884257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45979.498074884257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45979.498074884257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45979.498074884257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45979.498074884257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45979.498074884257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45979.498074884257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45979.498074884257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45979.498074884257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45979.498074884257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45979.498074884257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45979.498074884257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45979.498074884257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45979.498074884257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45979.498074884257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45979.498074884257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45979.498074884257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45979.498074884257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45979.498074884257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45979.498074884257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45979.498074884257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45979.498074884257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45979.498074884257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45979.498074884257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45979.498074884257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45979.498074884257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45979.498074884257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45979.498074884257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45979.498074884257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45979.498074884257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45979.498074884257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45979.498074884257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45979.498074884257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45979.498074884257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45979.498074884257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45979.498074884257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45979.498074884257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45979.498074884257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45979.498074884257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45979.498074884257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45979.498074884257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45979.498074884257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45979.498074884257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45979.498074884257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45979.498074884257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45979.498074884257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45979.498074884257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45979.498074884257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45979.498074884257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45979.498074884257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45979.498074884257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45979.498074884257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45979.498074884257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45979.498074884257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45979.498074884257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45979.498074884257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45979.498074884257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45979.498074884257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45979.498074884257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45979.498074884257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45979.498074884257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45979.498074884257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45979.498074884257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45979.498074884257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45979.498074884257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45979.498074884257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45979.498074884257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45979.498074884257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45979.498074884257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45979.498074884257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45979.498074884257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45979.498074884257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45979.498074884257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45979.498074884257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45979.498074884257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45979.498074884257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45979.498074884257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45979.498074884257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45979.498074884257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45979.498074884257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45979.498074884257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45979.498074884257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45979.498074884257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45979.498074884257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45979.498074884257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45979.498074884257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45979.498074884257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45979.498074884257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45979.498074884257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45979.498074884257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45979.498074884257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45979.498074884257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45979.498074884257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45979.498074884257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45979.498074884257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45979.498074884257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45979.498074884257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45979.498074884257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45979.498074884257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45979.498074884257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45979.498074884257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45979.498074884257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45979.498074884257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45979.498074884257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45979.498074884257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45979.498074884257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45979.498074884257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45979.498074884257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45979.498074884257</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87.66601469906891</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39024</v>
      </c>
      <c r="F3" s="38">
        <v>45926.188877314817</v>
      </c>
      <c r="G3" s="108">
        <f t="shared" ref="G3" ca="1" si="0">IFERROR(NOW()-F3,"")</f>
        <v>53.309197569440585</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39024</v>
      </c>
      <c r="F4" s="110">
        <v>45948.661111111112</v>
      </c>
      <c r="G4" s="111">
        <f t="shared" ref="G4" ca="1" si="1">IFERROR(NOW()-F4,"")</f>
        <v>30.836963773144817</v>
      </c>
      <c r="H4" s="110">
        <v>45948.661111111112</v>
      </c>
      <c r="I4" s="109" t="str">
        <f>IFERROR(VLOOKUP(D4,DB!A:F,6,0),"")</f>
        <v>SCECO</v>
      </c>
      <c r="J4" s="109" t="str">
        <f>IFERROR(VLOOKUP(D4,DB!A:G,7,0),"")</f>
        <v>Dead</v>
      </c>
      <c r="K4" s="109" t="s">
        <v>39124</v>
      </c>
      <c r="L4" s="109" t="str">
        <f>IFERROR(VLOOKUP(D4,DB!A:I,9,0),"")</f>
        <v>Latis</v>
      </c>
    </row>
    <row r="5" spans="1:13">
      <c r="A5" s="109" t="s">
        <v>39125</v>
      </c>
      <c r="B5" s="109" t="str">
        <f>IFERROR(VLOOKUP(D5,DB!A:K,11,0),"")</f>
        <v>R5</v>
      </c>
      <c r="C5" s="109">
        <v>1</v>
      </c>
      <c r="D5" s="109" t="s">
        <v>33371</v>
      </c>
      <c r="E5" s="109" t="s">
        <v>39021</v>
      </c>
      <c r="F5" s="135">
        <v>45977.514803240738</v>
      </c>
      <c r="G5" s="111">
        <f ca="1">IFERROR(NOW()-F5,"")</f>
        <v>1.9832716435194016</v>
      </c>
      <c r="H5" s="135">
        <v>45977.468807870369</v>
      </c>
      <c r="I5" s="109" t="str">
        <f>IFERROR(VLOOKUP(D5,DB!A:F,6,0),"")</f>
        <v>SCECO</v>
      </c>
      <c r="J5" s="109" t="str">
        <f>IFERROR(VLOOKUP(D5,DB!A:G,7,0),"")</f>
        <v>Weak</v>
      </c>
      <c r="K5" s="109" t="s">
        <v>39126</v>
      </c>
      <c r="L5" s="109" t="str">
        <f>IFERROR(VLOOKUP(D5,DB!A:I,9,0),"")</f>
        <v>Latis</v>
      </c>
    </row>
    <row r="6" spans="1:13">
      <c r="A6" s="109"/>
      <c r="B6" s="109" t="str">
        <f>IFERROR(VLOOKUP(D6,DB!A:K,11,0),"")</f>
        <v/>
      </c>
      <c r="C6" s="109"/>
      <c r="D6" s="109"/>
      <c r="E6" s="109"/>
      <c r="F6" s="109"/>
      <c r="G6" s="111">
        <f ca="1">IFERROR(NOW()-F6,"")</f>
        <v>45979.498074884257</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45979.498074884257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45979.498074884257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45979.498074884257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45979.498074884257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45979.498074884257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45979.498074884257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45979.498074884257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45979.498074884257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45979.498074884257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45979.498074884257</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45979.498074884257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45979.498074884257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45979.498074884257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45979.498074884257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45979.498074884257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45979.498074884257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45979.498074884257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45979.498074884257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45979.498074884257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45979.498074884257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45979.498074884257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45979.498074884257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45979.498074884257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45979.498074884257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45979.498074884257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45979.498074884257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45979.498074884257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45979.498074884257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45979.498074884257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45979.498074884257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45979.498074884257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45979.498074884257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45979.498074884257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45979.498074884257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45979.498074884257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45979.498074884257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45979.498074884257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45979.498074884257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45979.498074884257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45979.498074884257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45979.498074884257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45979.498074884257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45979.498074884257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45979.498074884257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45979.498074884257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45979.498074884257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45979.498074884257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45979.498074884257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45979.498074884257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45979.498074884257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45979.498074884257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45979.498074884257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45979.498074884257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45979.498074884257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45979.498074884257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45979.498074884257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45979.498074884257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45979.498074884257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45979.498074884257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45979.498074884257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45979.498074884257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45979.498074884257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45979.498074884257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45979.498074884257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45979.498074884257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45979.498074884257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45979.498074884257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45979.498074884257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45979.498074884257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45979.498074884257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45979.498074884257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45979.498074884257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45979.498074884257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45979.498074884257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45979.498074884257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45979.498074884257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45979.498074884257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45979.498074884257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45979.498074884257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45979.498074884257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45979.498074884257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45979.498074884257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45979.498074884257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45979.498074884257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45979.498074884257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45979.498074884257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45979.498074884257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45979.498074884257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45979.498074884257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45979.498074884257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45979.498074884257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45979.498074884257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45979.498074884257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45979.498074884257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45979.498074884257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45979.498074884257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45979.498074884257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45979.498074884257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45979.498074884257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45979.498074884257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45979.498074884257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45979.498074884257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45979.498074884257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45979.498074884257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45979.498074884257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45979.498074884257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45979.498074884257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45979.498074884257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45979.498074884257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45979.498074884257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45979.498074884257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45979.498074884257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45979.498074884257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45979.498074884257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45979.498074884257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45979.498074884257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45979.498074884257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45979.498074884257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45979.498074884257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45979.498074884257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45979.498074884257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45979.498074884257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45979.498074884257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45979.498074884257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45979.498074884257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45979.498074884257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45979.498074884257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45979.498074884257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45979.498074884257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45979.498074884257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45979.498074884257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45979.498074884257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45979.498074884257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45979.498074884257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45979.498074884257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45979.498074884257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45979.498074884257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45979.498074884257</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45979.498074884257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45979.498074884257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45979.498074884257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45979.498074884257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45979.498074884257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45979.498074884257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45979.498074884257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45979.498074884257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45979.498074884257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45979.498074884257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45979.498074884257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45979.498074884257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45979.498074884257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45979.498074884257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45979.498074884257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45979.498074884257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45979.498074884257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45979.498074884257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45979.498074884257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45979.498074884257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45979.498074884257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45979.498074884257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45979.498074884257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45979.498074884257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45979.498074884257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45979.498074884257</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45979.498074884257</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45979.498074884257</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45979.422094907408</v>
      </c>
      <c r="G2" s="104">
        <f t="shared" ref="G2:G46" ca="1" si="0">IFERROR(NOW()-F2,"-")</f>
        <v>7.5979976849339437E-2</v>
      </c>
      <c r="H2" s="121">
        <v>45979.422094907408</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9.776273145689629E-3</v>
      </c>
      <c r="H3" s="121">
        <v>45979.488298611112</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45979.498074884257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45979.498074884257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45979.498074884257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45979.498074884257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45979.498074884257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45979.498074884257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45979.498074884257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45979.498074884257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45979.498074884257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45979.498074884257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45979.498074884257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45979.498074884257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45979.498074884257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45979.498074884257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45979.498074884257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45979.498074884257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45979.498074884257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45979.498074884257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45979.498074884257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45979.498074884257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45979.498074884257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45979.498074884257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45979.498074884257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45979.498074884257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45979.498074884257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45979.498074884257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45979.498074884257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45979.498074884257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45979.498074884257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45979.498074884257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45979.498074884257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45979.498074884257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45979.498074884257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45979.498074884257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45979.498074884257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45979.498074884257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45979.498074884257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45979.498074884257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45979.498074884257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45979.498074884257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45979.498074884257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45979.498074884257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45979.498074884257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45979.498074884257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45979.498074884257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45979.498074884257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45979.498074884257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45979.498074884257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45979.498074884257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45979.498074884257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45979.498074884257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45979.498074884257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45979.498074884257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45979.498074884257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45979.498074884257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45979.498074884257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45979.498074884257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45979.498074884257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45979.498074884257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45979.498074884257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45979.498074884257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45979.498074884257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45979.498074884257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45979.498074884257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45979.498074884257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45979.498074884257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45979.498074884257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45979.498074884257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45979.498074884257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45979.498074884257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45979.498074884257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45979.498074884257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45979.498074884257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45979.498074884257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45979.498074884257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45979.498074884257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45979.498074884257</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