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93" documentId="120_S{2AC9BD13-BADA-5192-A53E-5A8FF88502F6}" xr6:coauthVersionLast="47" xr6:coauthVersionMax="47" xr10:uidLastSave="{1CB90C70-90D8-47A4-AB86-7CB719D6F36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<sst xmlns="http://schemas.openxmlformats.org/spreadsheetml/2006/main" count="180301" uniqueCount="39133">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</sst>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314.06787175926002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45977.016297685186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45977.016297685186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45977.016297685186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45977.016297685186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45977.016297685186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45977.016297685186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45977.016297685186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45977.016297685186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45977.016297685186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45977.016297685186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45977.016297685186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45977.016297685186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45977.016297685186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45977.016297685186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45977.016297685186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45977.016297685186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45977.016297685186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45977.016297685186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45977.016297685186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45977.016297685186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45977.016297685186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45977.016297685186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45977.016297685186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45977.016297685186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45977.016297685186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45977.016297685186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45977.016297685186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45977.016297685186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45977.016297685186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45977.016297685186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45977.016297685186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45977.016297685186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45977.016297685186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45977.016297685186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45977.016297685186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45977.016297685186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45977.016297685186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45977.016297685186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45977.016297685186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45977.016297685186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45977.016297685186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45977.016297685186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45977.016297685186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45977.016297685186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45977.016297685186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45977.016297685186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45977.016297685186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45977.016297685186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45977.016297685186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45977.016297685186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45977.016297685186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45977.016297685186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45977.016297685186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45977.016297685186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45977.016297685186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45977.016297685186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45977.016297685186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45977.016297685186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45977.016297685186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45977.016297685186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45977.016297685186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45977.016297685186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45977.016297685186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45977.016297685186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45977.016297685186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45977.016297685186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45977.016297685186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45977.016297685186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45977.016297685186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45977.016297685186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45977.016297685186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45977.016297685186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45977.016297685186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45977.016297685186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45977.016297685186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45977.016297685186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45977.016297685186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45977.016297685186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45977.016297685186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45977.016297685186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45977.016297685186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45977.016297685186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45977.016297685186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45977.016297685186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45977.016297685186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45977.016297685186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B8" sqref="B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152.01645972222468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0.57995509259490063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0.29320740740513429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8.3774537037243135E-2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8.3022222221188713E-2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45977.016297685186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45977.016297685186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45977.016297685186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45977.016297685186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45977.016297685186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45977.016297685186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45977.016297685186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45977.016297685186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45977.016297685186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45977.016297685186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45977.016297685186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45977.016297685186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45977.016297685186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45977.016297685186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45977.016297685186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45977.016297685186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45977.016297685186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45977.016297685186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45977.016297685186</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45977.016297685186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45977.016297685186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45977.016297685186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45977.016297685186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45977.016297685186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45977.016297685186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45977.016297685186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45977.016297685186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45977.016297685186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45977.016297685186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45977.016297685186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45977.016297685186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45977.016297685186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45977.016297685186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45977.016297685186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45977.016297685186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45977.016297685186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45977.016297685186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45977.016297685186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45977.016297685186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45977.016297685186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45977.016297685186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45977.016297685186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45977.016297685186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45977.016297685186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45977.016297685186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45977.016297685186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45977.016297685186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45977.016297685186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45977.016297685186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45977.016297685186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45977.016297685186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45977.016297685186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45977.016297685186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45977.016297685186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45977.016297685186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45977.016297685186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45977.016297685186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45977.016297685186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45977.016297685186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45977.016297685186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45977.016297685186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45977.016297685186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45977.016297685186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45977.016297685186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45977.016297685186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45977.016297685186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45977.016297685186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45977.016297685186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45977.016297685186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45977.016297685186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45977.016297685186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45977.016297685186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45977.016297685186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45977.016297685186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45977.016297685186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45977.016297685186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45977.016297685186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45977.016297685186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45977.016297685186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45977.016297685186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45977.016297685186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45977.016297685186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45977.016297685186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45977.016297685186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45977.016297685186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45977.016297685186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45977.016297685186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45977.016297685186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45977.016297685186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45977.016297685186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45977.016297685186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45977.016297685186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45977.016297685186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45977.016297685186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45977.016297685186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45977.016297685186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45977.016297685186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45977.016297685186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45977.016297685186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45977.016297685186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45977.016297685186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45977.016297685186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45977.016297685186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45977.016297685186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45977.016297685186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45977.016297685186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45977.016297685186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45977.016297685186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45977.016297685186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45977.016297685186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45977.016297685186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45977.016297685186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45977.016297685186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45977.016297685186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45977.016297685186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45977.016297685186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45977.016297685186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45977.016297685186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45977.016297685186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45977.016297685186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45977.016297685186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45977.016297685186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45977.016297685186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45977.016297685186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45977.016297685186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45977.016297685186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45977.016297685186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45977.016297685186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45977.016297685186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45977.016297685186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45977.016297685186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45977.016297685186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45977.016297685186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45977.016297685186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45977.016297685186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45977.016297685186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45977.016297685186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45977.016297685186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45977.016297685186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45977.016297685186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45977.016297685186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45977.016297685186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45977.016297685186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45977.016297685186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45977.016297685186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45977.016297685186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45977.016297685186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45977.016297685186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45977.016297685186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45977.016297685186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45977.016297685186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45977.016297685186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45977.016297685186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45977.016297685186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45977.016297685186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45977.016297685186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45977.016297685186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45977.016297685186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45977.016297685186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45977.016297685186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45977.016297685186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45977.016297685186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45977.016297685186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45977.016297685186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45977.016297685186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45977.016297685186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45977.016297685186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45977.016297685186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45977.016297685186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45977.016297685186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45977.016297685186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45977.016297685186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45977.016297685186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45977.016297685186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45977.016297685186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45977.016297685186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45977.016297685186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45977.016297685186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45977.016297685186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45977.016297685186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45977.016297685186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45977.016297685186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45977.016297685186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45977.016297685186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45977.016297685186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45977.016297685186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45977.016297685186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45977.016297685186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45977.016297685186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45977.016297685186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45977.016297685186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45977.016297685186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45977.016297685186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45977.016297685186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45977.016297685186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45977.016297685186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45977.016297685186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45977.016297685186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45977.016297685186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45977.016297685186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45977.016297685186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45977.016297685186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45977.016297685186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45977.016297685186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45977.016297685186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45977.016297685186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45977.016297685186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45977.016297685186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45977.016297685186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45977.016297685186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45977.016297685186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45977.016297685186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45977.016297685186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45977.016297685186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45977.016297685186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45977.016297685186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45977.016297685186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45977.016297685186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45977.016297685186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45977.016297685186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45977.016297685186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45977.016297685186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45977.016297685186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45977.016297685186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45977.016297685186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45977.016297685186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45977.016297685186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45977.016297685186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45977.016297685186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45977.016297685186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45977.016297685186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45977.016297685186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45977.016297685186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45977.016297685186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45977.016297685186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45977.016297685186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45977.016297685186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45977.016297685186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45977.016297685186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45977.016297685186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45977.016297685186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45977.016297685186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45977.016297685186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45977.016297685186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45977.016297685186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45977.016297685186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45977.016297685186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45977.016297685186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45977.016297685186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45977.016297685186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45977.016297685186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45977.016297685186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45977.016297685186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45977.016297685186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45977.016297685186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45977.016297685186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45977.016297685186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45977.016297685186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45977.016297685186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45977.016297685186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45977.016297685186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45977.016297685186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45977.016297685186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45977.016297685186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45977.016297685186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45977.016297685186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45977.016297685186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45977.016297685186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45977.016297685186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45977.016297685186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45977.016297685186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45977.016297685186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45977.016297685186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45977.016297685186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45977.016297685186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45977.016297685186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45977.016297685186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45977.016297685186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45977.016297685186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45977.016297685186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45977.016297685186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45977.016297685186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45977.016297685186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45977.016297685186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45977.016297685186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45977.016297685186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45977.016297685186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45977.016297685186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45977.016297685186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45977.016297685186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45977.016297685186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45977.016297685186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45977.016297685186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45977.016297685186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45977.016297685186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45977.016297685186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45977.016297685186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45977.016297685186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45977.016297685186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45977.016297685186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45977.016297685186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45977.016297685186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45977.016297685186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45977.016297685186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45977.016297685186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45977.016297685186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45977.016297685186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45977.016297685186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45977.016297685186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45977.016297685186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45977.016297685186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45977.016297685186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45977.016297685186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45977.016297685186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45977.016297685186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45977.016297685186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45977.016297685186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45977.016297685186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45977.016297685186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45977.016297685186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45977.016297685186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45977.016297685186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45977.016297685186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45977.016297685186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45977.016297685186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45977.016297685186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45977.016297685186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45977.016297685186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45977.016297685186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45977.016297685186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45977.016297685186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45977.016297685186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45977.016297685186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45977.016297685186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45977.016297685186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45977.016297685186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45977.016297685186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45977.016297685186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45977.016297685186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45977.016297685186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45977.016297685186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45977.016297685186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45977.016297685186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45977.016297685186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45977.016297685186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45977.016297685186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45977.016297685186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45977.016297685186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45977.016297685186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45977.016297685186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45977.016297685186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45977.016297685186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45977.016297685186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45977.016297685186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45977.016297685186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45977.016297685186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45977.016297685186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45977.016297685186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45977.016297685186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45977.016297685186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45977.016297685186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45977.016297685186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45977.016297685186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45977.016297685186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45977.016297685186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45977.016297685186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45977.016297685186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45977.016297685186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45977.016297685186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45977.016297685186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45977.016297685186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45977.016297685186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45977.016297685186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45977.016297685186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45977.016297685186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45977.016297685186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45977.016297685186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45977.016297685186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45977.016297685186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45977.016297685186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45977.016297685186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45977.016297685186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45977.016297685186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45977.016297685186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45977.016297685186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45977.016297685186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45977.016297685186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45977.016297685186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45977.016297685186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45977.016297685186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45977.016297685186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45977.016297685186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45977.016297685186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45977.016297685186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45977.016297685186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45977.016297685186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45977.016297685186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45977.016297685186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45977.016297685186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45977.016297685186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45977.016297685186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45977.016297685186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45977.016297685186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45977.016297685186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45977.016297685186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45977.016297685186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45977.016297685186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45977.016297685186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45977.016297685186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45977.016297685186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45977.016297685186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45977.016297685186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45977.016297685186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45977.016297685186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45977.016297685186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45977.016297685186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45977.016297685186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45977.016297685186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45977.016297685186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45977.016297685186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45977.016297685186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45977.016297685186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45977.016297685186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45977.016297685186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45977.016297685186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45977.016297685186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45977.016297685186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45977.016297685186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45977.016297685186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45977.016297685186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45977.016297685186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45977.016297685186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45977.016297685186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45977.016297685186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45977.016297685186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45977.016297685186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45977.016297685186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45977.016297685186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45977.016297685186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45977.016297685186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45977.016297685186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45977.016297685186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45977.016297685186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45977.016297685186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45977.016297685186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45977.016297685186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45977.016297685186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45977.016297685186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45977.016297685186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45977.016297685186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45977.016297685186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45977.016297685186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45977.016297685186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45977.016297685186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45977.016297685186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45977.016297685186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45977.016297685186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45977.016297685186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45977.016297685186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45977.016297685186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45977.016297685186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45977.016297685186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45977.016297685186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45977.016297685186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45977.016297685186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45977.016297685186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45977.016297685186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45977.016297685186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45977.016297685186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45977.016297685186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45977.016297685186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45977.016297685186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45977.016297685186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45977.016297685186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45977.016297685186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45977.016297685186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45977.016297685186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45977.016297685186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45977.016297685186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45977.016297685186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45977.016297685186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45977.016297685186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45977.016297685186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45977.016297685186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45977.016297685186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45977.016297685186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45977.016297685186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45977.016297685186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45977.016297685186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45977.016297685186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45977.016297685186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45977.016297685186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45977.016297685186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45977.016297685186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45977.016297685186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45977.016297685186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45977.016297685186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45977.016297685186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45977.016297685186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45977.016297685186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45977.016297685186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45977.016297685186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45977.016297685186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45977.016297685186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45977.016297685186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45977.016297685186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45977.016297685186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45977.016297685186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45977.016297685186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45977.016297685186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45977.016297685186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45977.016297685186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45977.016297685186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45977.016297685186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45977.016297685186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45977.016297685186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45977.016297685186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45977.016297685186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45977.016297685186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45977.016297685186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45977.016297685186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45977.016297685186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45977.016297685186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45977.016297685186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45977.016297685186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45977.016297685186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45977.016297685186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45977.016297685186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45977.016297685186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45977.016297685186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45977.016297685186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45977.016297685186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45977.016297685186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45977.016297685186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45977.016297685186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45977.016297685186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45977.016297685186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45977.016297685186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45977.016297685186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45977.016297685186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45977.016297685186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45977.016297685186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45977.016297685186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45977.016297685186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45977.016297685186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45977.016297685186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45977.016297685186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45977.016297685186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45977.016297685186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45977.016297685186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45977.016297685186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45977.016297685186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45977.016297685186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45977.016297685186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45977.016297685186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45977.016297685186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45977.016297685186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45977.016297685186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45977.016297685186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45977.016297685186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45977.016297685186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45977.016297685186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45977.016297685186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45977.016297685186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45977.016297685186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45977.016297685186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45977.016297685186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45977.016297685186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45977.016297685186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45977.016297685186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45977.016297685186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45977.016297685186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45977.016297685186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45977.016297685186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45977.016297685186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45977.016297685186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45977.016297685186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45977.016297685186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45977.016297685186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45977.016297685186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45977.016297685186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45977.016297685186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45977.016297685186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45977.016297685186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45977.016297685186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45977.016297685186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45977.016297685186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45977.016297685186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45977.016297685186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45977.016297685186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45977.016297685186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45977.016297685186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45977.016297685186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45977.016297685186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45977.016297685186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45977.016297685186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45977.016297685186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45977.016297685186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45977.016297685186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45977.016297685186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45977.016297685186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45977.016297685186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45977.016297685186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45977.016297685186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45977.016297685186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45977.016297685186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45977.016297685186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45977.016297685186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45977.016297685186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45977.016297685186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45977.016297685186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45977.016297685186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45977.016297685186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45977.016297685186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45977.016297685186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45977.016297685186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45977.016297685186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45977.016297685186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45977.016297685186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45977.016297685186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45977.016297685186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45977.016297685186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45977.016297685186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45977.016297685186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45977.016297685186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45977.016297685186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45977.016297685186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45977.016297685186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45977.016297685186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45977.016297685186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45977.016297685186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45977.016297685186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45977.016297685186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45977.016297685186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45977.016297685186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45977.016297685186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45977.016297685186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45977.016297685186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45977.016297685186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45977.016297685186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45977.016297685186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45977.016297685186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45977.016297685186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45977.016297685186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45977.016297685186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45977.016297685186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45977.016297685186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45977.016297685186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45977.016297685186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45977.016297685186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45977.016297685186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45977.016297685186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45977.016297685186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45977.016297685186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45977.016297685186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45977.016297685186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45977.016297685186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45977.016297685186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45977.016297685186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45977.016297685186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45977.016297685186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45977.016297685186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45977.016297685186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45977.016297685186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45977.016297685186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45977.016297685186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45977.016297685186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45977.016297685186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45977.016297685186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45977.016297685186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45977.016297685186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45977.016297685186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45977.016297685186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45977.016297685186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45977.016297685186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45977.016297685186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45977.016297685186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45977.016297685186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45977.016297685186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45977.016297685186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45977.016297685186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45977.016297685186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45977.016297685186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45977.016297685186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45977.016297685186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45977.016297685186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45977.016297685186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45977.016297685186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45977.016297685186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45977.016297685186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45977.016297685186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45977.016297685186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45977.016297685186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45977.016297685186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45977.016297685186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45977.016297685186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45977.016297685186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45977.016297685186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45977.016297685186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45977.016297685186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45977.016297685186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45977.016297685186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45977.016297685186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45977.016297685186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45977.016297685186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45977.016297685186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45977.016297685186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45977.016297685186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45977.016297685186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45977.016297685186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45977.016297685186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45977.016297685186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45977.016297685186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45977.016297685186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45977.016297685186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45977.016297685186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45977.016297685186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45977.016297685186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45977.016297685186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45977.016297685186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45977.016297685186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45977.016297685186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45977.016297685186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45977.016297685186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45977.016297685186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45977.016297685186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45977.016297685186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45977.016297685186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45977.016297685186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45977.016297685186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45977.016297685186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45977.016297685186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45977.016297685186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45977.016297685186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45977.016297685186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45977.016297685186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45977.016297685186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45977.016297685186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45977.016297685186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45977.016297685186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45977.016297685186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45977.016297685186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45977.016297685186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45977.016297685186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45977.016297685186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45977.016297685186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45977.016297685186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45977.016297685186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45977.016297685186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45977.016297685186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45977.016297685186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45977.016297685186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45977.016297685186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45977.016297685186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45977.016297685186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45977.016297685186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45977.016297685186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45977.016297685186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45977.016297685186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45977.016297685186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45977.016297685186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45977.016297685186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45977.016297685186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45977.016297685186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45977.016297685186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45977.016297685186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45977.016297685186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45977.016297685186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45977.016297685186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45977.016297685186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45977.016297685186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45977.016297685186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45977.016297685186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45977.016297685186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45977.016297685186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45977.016297685186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45977.016297685186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45977.016297685186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45977.016297685186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45977.016297685186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45977.016297685186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45977.016297685186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45977.016297685186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45977.016297685186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45977.016297685186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45977.016297685186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45977.016297685186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45977.016297685186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45977.016297685186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45977.016297685186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45977.016297685186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45977.016297685186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45977.016297685186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45977.016297685186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45977.016297685186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45977.016297685186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45977.016297685186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45977.016297685186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45977.016297685186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45977.016297685186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45977.016297685186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45977.016297685186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45977.016297685186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45977.016297685186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45977.016297685186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45977.016297685186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45977.016297685186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45977.016297685186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45977.016297685186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45977.016297685186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45977.016297685186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45977.016297685186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45977.016297685186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45977.016297685186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45977.016297685186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45977.016297685186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45977.016297685186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45977.016297685186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45977.016297685186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45977.016297685186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45977.016297685186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45977.016297685186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45977.016297685186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45977.016297685186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45977.016297685186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45977.016297685186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45977.016297685186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45977.016297685186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45977.016297685186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45977.016297685186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45977.016297685186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45977.016297685186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45977.016297685186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45977.016297685186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45977.016297685186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45977.016297685186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45977.016297685186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45977.016297685186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45977.016297685186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45977.016297685186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45977.016297685186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45977.016297685186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45977.016297685186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45977.016297685186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45977.016297685186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45977.016297685186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45977.016297685186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45977.016297685186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45977.016297685186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45977.016297685186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45977.016297685186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45977.016297685186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45977.016297685186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45977.016297685186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45977.016297685186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45977.016297685186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45977.016297685186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45977.016297685186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45977.016297685186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45977.016297685186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45977.016297685186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45977.016297685186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45977.016297685186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45977.016297685186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45977.016297685186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45977.016297685186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45977.016297685186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45977.016297685186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45977.016297685186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45977.016297685186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45977.016297685186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45977.016297685186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45977.016297685186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45977.016297685186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45977.016297685186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45977.016297685186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45977.016297685186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45977.016297685186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45977.016297685186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45977.016297685186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45977.016297685186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45977.016297685186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45977.016297685186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45977.016297685186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45977.016297685186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45977.016297685186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45977.016297685186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45977.016297685186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45977.016297685186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45977.016297685186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45977.016297685186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45977.016297685186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45977.016297685186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45977.016297685186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45977.016297685186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45977.016297685186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45977.016297685186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45977.016297685186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45977.016297685186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45977.016297685186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45977.016297685186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45977.016297685186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45977.016297685186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45977.016297685186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45977.016297685186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45977.016297685186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45977.016297685186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45977.016297685186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45977.016297685186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45977.016297685186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45977.016297685186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45977.016297685186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45977.016297685186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45977.016297685186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45977.016297685186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45977.016297685186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45977.016297685186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45977.016297685186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45977.016297685186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45977.016297685186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45977.016297685186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45977.016297685186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45977.016297685186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45977.016297685186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45977.016297685186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45977.016297685186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45977.016297685186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45977.016297685186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45977.016297685186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45977.016297685186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45977.016297685186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45977.016297685186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45977.016297685186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45977.016297685186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45977.016297685186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45977.016297685186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45977.016297685186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45977.016297685186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45977.016297685186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45977.016297685186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45977.016297685186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45977.016297685186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45977.016297685186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45977.016297685186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45977.016297685186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45977.016297685186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45977.016297685186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45977.016297685186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45977.016297685186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45977.016297685186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45977.016297685186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45977.016297685186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45977.016297685186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45977.016297685186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45977.016297685186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45977.016297685186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45977.016297685186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45977.016297685186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45977.016297685186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45977.016297685186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45977.016297685186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45977.016297685186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45977.016297685186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45977.016297685186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45977.016297685186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45977.016297685186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45977.016297685186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45977.016297685186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45977.016297685186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45977.016297685186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45977.016297685186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45977.016297685186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45977.016297685186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45977.016297685186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45977.016297685186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45977.016297685186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45977.016297685186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45977.016297685186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45977.016297685186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45977.016297685186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45977.016297685186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45977.016297685186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45977.016297685186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45977.016297685186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45977.016297685186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45977.016297685186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45977.016297685186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45977.016297685186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45977.016297685186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45977.016297685186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45977.016297685186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45977.016297685186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45977.016297685186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45977.016297685186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45977.016297685186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45977.016297685186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45977.016297685186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45977.016297685186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45977.016297685186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45977.016297685186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45977.016297685186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45977.016297685186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45977.016297685186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45977.016297685186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45977.016297685186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45977.016297685186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45977.016297685186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45977.016297685186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45977.016297685186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45977.016297685186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45977.016297685186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45977.016297685186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45977.016297685186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45977.016297685186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273.53558009258995</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0.42718888889066875</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0.23002453703520587</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45977.016297685186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45977.016297685186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45977.016297685186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45977.016297685186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45977.016297685186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45977.016297685186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45977.016297685186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45977.016297685186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45977.016297685186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45977.016297685186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45977.016297685186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45977.016297685186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45977.016297685186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45977.016297685186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45977.016297685186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45977.016297685186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45977.016297685186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45977.016297685186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45977.016297685186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45977.016297685186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45977.016297685186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45977.016297685186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45977.016297685186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45977.016297685186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45977.016297685186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45977.016297685186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45977.016297685186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45977.016297685186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45977.016297685186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45977.016297685186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45977.016297685186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45977.016297685186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45977.016297685186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45977.016297685186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45977.016297685186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45977.016297685186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45977.016297685186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45977.016297685186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45977.016297685186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45977.016297685186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45977.016297685186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45977.016297685186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45977.016297685186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45977.016297685186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45977.016297685186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45977.016297685186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45977.016297685186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45977.016297685186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45977.016297685186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45977.016297685186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45977.016297685186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45977.016297685186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45977.016297685186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45977.016297685186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45977.016297685186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45977.016297685186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45977.016297685186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45977.016297685186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45977.016297685186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45977.016297685186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45977.016297685186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45977.016297685186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45977.016297685186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45977.016297685186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45977.016297685186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45977.016297685186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45977.016297685186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45977.016297685186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45977.016297685186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45977.016297685186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45977.016297685186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45977.016297685186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45977.016297685186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45977.016297685186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45977.016297685186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45977.016297685186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45977.016297685186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45977.016297685186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1"/>
  <sheetViews>
    <sheetView tabSelected="1" workbookViewId="0">
      <selection activeCell="F14" sqref="F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85.184237499997835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50.827420370369509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28.355186574073741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4" ca="1" si="2">IFERROR(NOW()-F6,"")</f>
        <v>45977.016297685186</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45977.016297685186</v>
      </c>
      <c r="H7" s="125">
        <v>45976.442164351851</v>
      </c>
      <c r="I7" s="124" t="str">
        <f>IFERROR(VLOOKUP(D7,DB!A:F,6,0),"")</f>
        <v>SCECO</v>
      </c>
      <c r="J7" s="124" t="str">
        <f>IFERROR(VLOOKUP(D7,DB!A:G,7,0),"")</f>
        <v>Haj Removal</v>
      </c>
      <c r="K7" s="124" t="s">
        <v>39130</v>
      </c>
      <c r="L7" s="124" t="str">
        <f>IFERROR(VLOOKUP(D7,DB!A:I,9,0),"")</f>
        <v>Latis</v>
      </c>
    </row>
    <row r="8" spans="1:13">
      <c r="A8" s="124" t="s">
        <v>39131</v>
      </c>
      <c r="B8" s="124" t="str">
        <f>IFERROR(VLOOKUP(D8,DB!A:K,11,0),"")</f>
        <v>R5</v>
      </c>
      <c r="C8" s="124"/>
      <c r="D8" s="124" t="s">
        <v>33027</v>
      </c>
      <c r="E8" s="124" t="s">
        <v>39021</v>
      </c>
      <c r="F8" s="158">
        <v>45977.009479166663</v>
      </c>
      <c r="G8" s="126">
        <f t="shared" ca="1" si="2"/>
        <v>6.8185185227775946E-3</v>
      </c>
      <c r="H8" s="158">
        <v>45976.947858796295</v>
      </c>
      <c r="I8" s="124" t="str">
        <f>IFERROR(VLOOKUP(D8,DB!A:F,6,0),"")</f>
        <v>SCECO</v>
      </c>
      <c r="J8" s="124" t="str">
        <f>IFERROR(VLOOKUP(D8,DB!A:G,7,0),"")</f>
        <v>No BB Design</v>
      </c>
      <c r="K8" s="124" t="s">
        <v>39132</v>
      </c>
      <c r="L8" s="124" t="str">
        <f>IFERROR(VLOOKUP(D8,DB!A:I,9,0),"")</f>
        <v>Latis</v>
      </c>
    </row>
    <row r="9" spans="1:13">
      <c r="A9" s="124"/>
      <c r="B9" s="124" t="str">
        <f>IFERROR(VLOOKUP(D9,DB!A:K,11,0),"")</f>
        <v/>
      </c>
      <c r="C9" s="124"/>
      <c r="D9" s="124"/>
      <c r="E9" s="124"/>
      <c r="F9" s="124"/>
      <c r="G9" s="126">
        <f t="shared" ca="1" si="2"/>
        <v>45977.016297685186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45977.016297685186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45977.016297685186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45977.016297685186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45977.016297685186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45977.016297685186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45977.016297685186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45977.016297685186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45977.016297685186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45977.016297685186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45977.016297685186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45977.016297685186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45977.016297685186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45977.016297685186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45977.016297685186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45977.016297685186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45977.016297685186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45977.016297685186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45977.016297685186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45977.016297685186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45977.016297685186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45977.016297685186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45977.016297685186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45977.016297685186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45977.016297685186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45977.016297685186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ref="G35:G98" ca="1" si="3">IFERROR(NOW()-F35,"")</f>
        <v>45977.016297685186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45977.016297685186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45977.016297685186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45977.016297685186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45977.016297685186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45977.016297685186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45977.016297685186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45977.016297685186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45977.016297685186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45977.016297685186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45977.016297685186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45977.016297685186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45977.016297685186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45977.016297685186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45977.016297685186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45977.016297685186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45977.016297685186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45977.016297685186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45977.016297685186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45977.016297685186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45977.016297685186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45977.016297685186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45977.016297685186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45977.016297685186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45977.016297685186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45977.016297685186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45977.016297685186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45977.016297685186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45977.016297685186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45977.016297685186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45977.016297685186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45977.016297685186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45977.016297685186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45977.016297685186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45977.016297685186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45977.016297685186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45977.016297685186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45977.016297685186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45977.016297685186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45977.016297685186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45977.016297685186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45977.016297685186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45977.016297685186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45977.016297685186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45977.016297685186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45977.016297685186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45977.016297685186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45977.016297685186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45977.016297685186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45977.016297685186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45977.016297685186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45977.016297685186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45977.016297685186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45977.016297685186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45977.016297685186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45977.016297685186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45977.016297685186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45977.016297685186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45977.016297685186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45977.016297685186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45977.016297685186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45977.016297685186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45977.016297685186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45977.016297685186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4">IFERROR(NOW()-F99,"")</f>
        <v>45977.016297685186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45977.016297685186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45977.016297685186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45977.016297685186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45977.016297685186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45977.016297685186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45977.016297685186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45977.016297685186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45977.016297685186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45977.016297685186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45977.016297685186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45977.016297685186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45977.016297685186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45977.016297685186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45977.016297685186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45977.016297685186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45977.016297685186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45977.016297685186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45977.016297685186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45977.016297685186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45977.016297685186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45977.016297685186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45977.016297685186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45977.016297685186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45977.016297685186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45977.016297685186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45977.016297685186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45977.016297685186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45977.016297685186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45977.016297685186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45977.016297685186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45977.016297685186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45977.016297685186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45977.016297685186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45977.016297685186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45977.016297685186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45977.016297685186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45977.016297685186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45977.016297685186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45977.016297685186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45977.016297685186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45977.016297685186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45977.016297685186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45977.016297685186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45977.016297685186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45977.016297685186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45977.016297685186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45977.016297685186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45977.016297685186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45977.016297685186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45977.016297685186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45977.016297685186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45977.016297685186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45977.016297685186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45977.016297685186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45977.016297685186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45977.016297685186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45977.016297685186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45977.016297685186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45977.016297685186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45977.016297685186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45977.016297685186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45977.016297685186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45977.016297685186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5">IFERROR(NOW()-F163,"")</f>
        <v>45977.016297685186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45977.016297685186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45977.016297685186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45977.016297685186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45977.016297685186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45977.016297685186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45977.016297685186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45977.016297685186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45977.016297685186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45977.016297685186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45977.016297685186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45977.016297685186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45977.016297685186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45977.016297685186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45977.016297685186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45977.016297685186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45977.016297685186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45977.016297685186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45977.016297685186</v>
      </c>
      <c r="H181" s="124"/>
      <c r="I181" s="124" t="str">
        <f>IFERROR(VLOOKUP(D181,DB!A:F,6,0),"")</f>
        <v/>
      </c>
      <c r="J181" s="124" t="str">
        <f>IFERROR(VLOOKUP(D181,DB!A:G,7,0),"")</f>
        <v/>
      </c>
      <c r="K181" s="124"/>
      <c r="L181" s="124" t="str">
        <f>IFERROR(VLOOKUP(D181,DB!A:I,9,0),"")</f>
        <v/>
      </c>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45977.016297685186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45977.016297685186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45977.016297685186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45977.016297685186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45977.016297685186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45977.016297685186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45977.016297685186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45977.016297685186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45977.016297685186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45977.016297685186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45977.016297685186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45977.016297685186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45977.016297685186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45977.016297685186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45977.016297685186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45977.016297685186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45977.016297685186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45977.016297685186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45977.016297685186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45977.016297685186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45977.016297685186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45977.016297685186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45977.016297685186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45977.016297685186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45977.016297685186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45977.016297685186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45977.016297685186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45977.016297685186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45977.016297685186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45977.016297685186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45977.016297685186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45977.016297685186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45977.016297685186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45977.016297685186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45977.016297685186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45977.016297685186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45977.016297685186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45977.016297685186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45977.016297685186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45977.016297685186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45977.016297685186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45977.016297685186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45977.016297685186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45977.016297685186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45977.016297685186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45977.016297685186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45977.016297685186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45977.016297685186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45977.016297685186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45977.016297685186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45977.016297685186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45977.016297685186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45977.016297685186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45977.016297685186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45977.016297685186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45977.016297685186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45977.016297685186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45977.016297685186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45977.016297685186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45977.016297685186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45977.016297685186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45977.016297685186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45977.016297685186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45977.016297685186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45977.016297685186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45977.016297685186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45977.016297685186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45977.016297685186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45977.016297685186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45977.016297685186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45977.016297685186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45977.016297685186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45977.016297685186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45977.016297685186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45977.016297685186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45977.016297685186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45977.016297685186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45977.016297685186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45977.016297685186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45977.016297685186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45977.016297685186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45977.016297685186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45977.016297685186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45977.016297685186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45977.016297685186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45977.016297685186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45977.016297685186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45977.016297685186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45977.016297685186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45977.016297685186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45977.016297685186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45977.016297685186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45977.016297685186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45977.016297685186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45977.016297685186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45977.016297685186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45977.016297685186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45977.016297685186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45977.016297685186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45977.016297685186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45977.016297685186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45977.016297685186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45977.016297685186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45977.016297685186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45977.016297685186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45977.016297685186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45977.016297685186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45977.016297685186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45977.016297685186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45977.016297685186</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2025-11-15T21:25:01Z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